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4931"/>
  <workbookPr defaultThemeVersion="124226"/>
  <mc:AlternateContent xmlns:mc="http://schemas.openxmlformats.org/markup-compatibility/2006">
    <mc:Choice Requires="x15">
      <x15ac:absPath xmlns:x15ac="http://schemas.microsoft.com/office/spreadsheetml/2010/11/ac" url="D:\My Drive\Coaching Folders\Student Material\Excel Docs\"/>
    </mc:Choice>
  </mc:AlternateContent>
  <xr:revisionPtr revIDLastSave="0" documentId="8_{9DB6671E-3CDA-4523-BF8B-16778B17FE05}" xr6:coauthVersionLast="47" xr6:coauthVersionMax="47" xr10:uidLastSave="{00000000-0000-0000-0000-000000000000}"/>
  <bookViews>
    <workbookView xWindow="-120" yWindow="-120" windowWidth="29040" windowHeight="15840" activeTab="2" xr2:uid="{00000000-000D-0000-FFFF-FFFF00000000}"/>
  </bookViews>
  <sheets>
    <sheet name="INSTRUCTIONS" sheetId="26" r:id="rId1"/>
    <sheet name="FLOW" sheetId="15" r:id="rId2"/>
    <sheet name="TEMPLATE" sheetId="25" r:id="rId3"/>
    <sheet name="Student 1" sheetId="27" r:id="rId4"/>
    <sheet name="Student 2" sheetId="28" r:id="rId5"/>
    <sheet name="Eve" sheetId="17" r:id="rId6"/>
    <sheet name="Andrew" sheetId="19" r:id="rId7"/>
    <sheet name="Simon" sheetId="21" r:id="rId8"/>
    <sheet name="Jane" sheetId="22" r:id="rId9"/>
    <sheet name="Alice" sheetId="23" r:id="rId10"/>
    <sheet name="Tim" sheetId="24" r:id="rId11"/>
  </sheets>
  <calcPr calcId="191029"/>
  <extLst>
    <ext xmlns:xcalcf="http://schemas.microsoft.com/office/spreadsheetml/2018/calcfeatures" uri="{B58B0392-4F1F-4190-BB64-5DF3571DCE5F}">
      <xcalcf:calcFeatures>
        <xcalcf:feature name="microsoft.com:RD"/>
        <xcalcf:feature name="microsoft.com:FV"/>
        <xcalcf:feature name="microsoft.com:LET_WF"/>
        <xcalcf:feature name="microsoft.com:LAMBDA_WF"/>
      </xcalcf:calcFeatures>
    </ext>
  </extLst>
</workbook>
</file>

<file path=xl/calcChain.xml><?xml version="1.0" encoding="utf-8"?>
<calcChain xmlns="http://schemas.openxmlformats.org/spreadsheetml/2006/main">
  <c r="K30" i="25" l="1"/>
  <c r="J30" i="25"/>
  <c r="J22" i="25"/>
  <c r="J13" i="25"/>
  <c r="B44" i="28"/>
  <c r="B44" i="27"/>
  <c r="F36" i="28"/>
  <c r="B36" i="28"/>
  <c r="K30" i="28"/>
  <c r="F40" i="28" s="1"/>
  <c r="J30" i="28"/>
  <c r="F26" i="28"/>
  <c r="B26" i="28"/>
  <c r="B38" i="28" s="1"/>
  <c r="J22" i="28"/>
  <c r="J13" i="28"/>
  <c r="F36" i="27"/>
  <c r="B36" i="27"/>
  <c r="K30" i="27"/>
  <c r="F40" i="27" s="1"/>
  <c r="J30" i="27"/>
  <c r="J32" i="27" s="1"/>
  <c r="J38" i="27" s="1"/>
  <c r="F26" i="27"/>
  <c r="F38" i="27" s="1"/>
  <c r="J34" i="27" s="1"/>
  <c r="B26" i="27"/>
  <c r="B38" i="27" s="1"/>
  <c r="J22" i="27"/>
  <c r="J13" i="27"/>
  <c r="J32" i="25" l="1"/>
  <c r="B40" i="28"/>
  <c r="F38" i="28"/>
  <c r="J34" i="28" s="1"/>
  <c r="J32" i="28"/>
  <c r="J38" i="28"/>
  <c r="J36" i="28"/>
  <c r="J44" i="28"/>
  <c r="B46" i="28"/>
  <c r="J40" i="27"/>
  <c r="B40" i="27"/>
  <c r="J49" i="27"/>
  <c r="J44" i="27"/>
  <c r="B46" i="27"/>
  <c r="J36" i="27"/>
  <c r="J49" i="28" l="1"/>
  <c r="J40" i="28"/>
  <c r="J42" i="28"/>
  <c r="J46" i="28" s="1"/>
  <c r="J42" i="27"/>
  <c r="J46" i="27" s="1"/>
  <c r="F39" i="24" l="1"/>
  <c r="F39" i="23"/>
  <c r="F39" i="22"/>
  <c r="F39" i="21"/>
  <c r="F39" i="19"/>
  <c r="F39" i="17"/>
  <c r="F40" i="25"/>
  <c r="J43" i="23"/>
  <c r="J33" i="23"/>
  <c r="K29" i="23"/>
  <c r="J29" i="23"/>
  <c r="J21" i="23"/>
  <c r="J12" i="23"/>
  <c r="J43" i="22"/>
  <c r="J33" i="22"/>
  <c r="K29" i="22"/>
  <c r="J29" i="22"/>
  <c r="J21" i="22"/>
  <c r="J12" i="22"/>
  <c r="J31" i="22" s="1"/>
  <c r="J43" i="21"/>
  <c r="J33" i="21"/>
  <c r="K29" i="21"/>
  <c r="J29" i="21"/>
  <c r="J21" i="21"/>
  <c r="J12" i="21"/>
  <c r="J31" i="21" s="1"/>
  <c r="J43" i="19"/>
  <c r="J33" i="19"/>
  <c r="K29" i="19"/>
  <c r="J29" i="19"/>
  <c r="J21" i="19"/>
  <c r="J12" i="19"/>
  <c r="J31" i="19" s="1"/>
  <c r="J43" i="17"/>
  <c r="J33" i="17"/>
  <c r="K29" i="17"/>
  <c r="J29" i="17"/>
  <c r="J21" i="17"/>
  <c r="J12" i="17"/>
  <c r="J31" i="17" s="1"/>
  <c r="F36" i="25"/>
  <c r="B36" i="25"/>
  <c r="F26" i="25"/>
  <c r="B26" i="25"/>
  <c r="J38" i="25"/>
  <c r="K29" i="24"/>
  <c r="F35" i="24"/>
  <c r="B35" i="24"/>
  <c r="B45" i="24" s="1"/>
  <c r="J29" i="24"/>
  <c r="F25" i="24"/>
  <c r="B25" i="24"/>
  <c r="J21" i="24"/>
  <c r="J12" i="24"/>
  <c r="F35" i="23"/>
  <c r="B35" i="23"/>
  <c r="B45" i="23" s="1"/>
  <c r="F25" i="23"/>
  <c r="F37" i="23" s="1"/>
  <c r="B25" i="23"/>
  <c r="B43" i="21"/>
  <c r="B43" i="19"/>
  <c r="B43" i="17"/>
  <c r="B43" i="22"/>
  <c r="B45" i="22"/>
  <c r="F35" i="22"/>
  <c r="B35" i="22"/>
  <c r="F25" i="22"/>
  <c r="F37" i="22" s="1"/>
  <c r="B25" i="22"/>
  <c r="B37" i="22" s="1"/>
  <c r="F35" i="21"/>
  <c r="B35" i="21"/>
  <c r="F25" i="21"/>
  <c r="F37" i="21" s="1"/>
  <c r="B25" i="21"/>
  <c r="F35" i="19"/>
  <c r="B35" i="19"/>
  <c r="F25" i="19"/>
  <c r="B25" i="19"/>
  <c r="F35" i="17"/>
  <c r="B35" i="17"/>
  <c r="B45" i="17" s="1"/>
  <c r="F25" i="17"/>
  <c r="B25" i="17"/>
  <c r="B46" i="25" l="1"/>
  <c r="F38" i="25"/>
  <c r="J34" i="25" s="1"/>
  <c r="J36" i="25" s="1"/>
  <c r="B38" i="25"/>
  <c r="B44" i="25"/>
  <c r="J31" i="23"/>
  <c r="J37" i="23" s="1"/>
  <c r="J37" i="22"/>
  <c r="J35" i="22"/>
  <c r="J35" i="21"/>
  <c r="J37" i="21"/>
  <c r="J37" i="19"/>
  <c r="J35" i="19"/>
  <c r="J37" i="17"/>
  <c r="J35" i="17"/>
  <c r="J44" i="25"/>
  <c r="J31" i="24"/>
  <c r="J43" i="24"/>
  <c r="F37" i="24"/>
  <c r="J33" i="24" s="1"/>
  <c r="B43" i="24"/>
  <c r="J37" i="24"/>
  <c r="B37" i="24"/>
  <c r="B43" i="23"/>
  <c r="B37" i="23"/>
  <c r="B39" i="23" s="1"/>
  <c r="B39" i="22"/>
  <c r="B37" i="21"/>
  <c r="B39" i="21" s="1"/>
  <c r="B45" i="21"/>
  <c r="F37" i="19"/>
  <c r="B37" i="19"/>
  <c r="B39" i="19" s="1"/>
  <c r="B45" i="19"/>
  <c r="F37" i="17"/>
  <c r="B37" i="17"/>
  <c r="B39" i="17"/>
  <c r="J40" i="25" l="1"/>
  <c r="B40" i="25"/>
  <c r="J53" i="25"/>
  <c r="J42" i="25"/>
  <c r="J50" i="25" s="1"/>
  <c r="J35" i="23"/>
  <c r="J48" i="23"/>
  <c r="J39" i="23"/>
  <c r="J41" i="23"/>
  <c r="J45" i="23" s="1"/>
  <c r="J48" i="22"/>
  <c r="J39" i="22"/>
  <c r="J41" i="22"/>
  <c r="J45" i="22" s="1"/>
  <c r="J48" i="21"/>
  <c r="J39" i="21"/>
  <c r="J41" i="21"/>
  <c r="J45" i="21" s="1"/>
  <c r="J41" i="19"/>
  <c r="J45" i="19" s="1"/>
  <c r="J48" i="19"/>
  <c r="J39" i="19"/>
  <c r="J48" i="17"/>
  <c r="J39" i="17"/>
  <c r="J41" i="17"/>
  <c r="J45" i="17" s="1"/>
  <c r="B39" i="24"/>
  <c r="J35" i="24"/>
  <c r="J48" i="24"/>
  <c r="J41" i="24"/>
  <c r="J45" i="24" s="1"/>
  <c r="J39" i="24"/>
  <c r="J46" i="25" l="1"/>
  <c r="J48" i="25"/>
</calcChain>
</file>

<file path=xl/sharedStrings.xml><?xml version="1.0" encoding="utf-8"?>
<sst xmlns="http://schemas.openxmlformats.org/spreadsheetml/2006/main" count="913" uniqueCount="137">
  <si>
    <t>TOTAL ASSETS</t>
  </si>
  <si>
    <t>Property/ies Value</t>
  </si>
  <si>
    <t>ASSETS</t>
  </si>
  <si>
    <t>Other Investments ( Shares, Crypto, Cash, Managed Funds, etc.)</t>
  </si>
  <si>
    <t>TOTAL OTHER</t>
  </si>
  <si>
    <t>AWE CALCULATION</t>
  </si>
  <si>
    <t>LIABILITIES</t>
  </si>
  <si>
    <t>Property/ies &amp; LoansValue</t>
  </si>
  <si>
    <t>Credit Cards/Personal Loans</t>
  </si>
  <si>
    <t>TOTAL CC &amp; PERSONAL LOAN</t>
  </si>
  <si>
    <t>TOTAL LIABIITIES</t>
  </si>
  <si>
    <t>(A)</t>
  </si>
  <si>
    <t>(B)</t>
  </si>
  <si>
    <t>(C)</t>
  </si>
  <si>
    <t>(D)</t>
  </si>
  <si>
    <t>(E)</t>
  </si>
  <si>
    <t>(F)</t>
  </si>
  <si>
    <t>NET EQUITY (C-F=G</t>
  </si>
  <si>
    <t>YOUR BUFFER?</t>
  </si>
  <si>
    <t>POTENTIAL EQUITY FROM PROPERTY</t>
  </si>
  <si>
    <t>(G)</t>
  </si>
  <si>
    <t>(H)</t>
  </si>
  <si>
    <t>(I)</t>
  </si>
  <si>
    <t>DTI CALCULATION</t>
  </si>
  <si>
    <t>INCOME</t>
  </si>
  <si>
    <t>TOTAL EARNED INCOME</t>
  </si>
  <si>
    <t>(J)</t>
  </si>
  <si>
    <t>TOTAL BUSINESS INCOME</t>
  </si>
  <si>
    <t>(K)</t>
  </si>
  <si>
    <t>Business Income (Taxable)</t>
  </si>
  <si>
    <t>(M)</t>
  </si>
  <si>
    <t>TOTAL INCOME J+K+L=M</t>
  </si>
  <si>
    <t>TOTAL LIABILITIES FROM (F)</t>
  </si>
  <si>
    <t>DTI F/M =N</t>
  </si>
  <si>
    <t>(N)</t>
  </si>
  <si>
    <t>TOTAL PROPERTY ASSET</t>
  </si>
  <si>
    <t>TOTAL PROPERTY LIABILITY</t>
  </si>
  <si>
    <t>(P)</t>
  </si>
  <si>
    <t>POTENTIAL EQUITY FROM OTHER</t>
  </si>
  <si>
    <t>(Q)</t>
  </si>
  <si>
    <t>TOTAL AWE AVAILABLE (P + B)</t>
  </si>
  <si>
    <t>BORROWING LESS EXISTING LOANS</t>
  </si>
  <si>
    <t>PPR</t>
  </si>
  <si>
    <t xml:space="preserve"> </t>
  </si>
  <si>
    <t>Cash</t>
  </si>
  <si>
    <t>Credit Card Limit</t>
  </si>
  <si>
    <t>(S)</t>
  </si>
  <si>
    <t>ADDITIONAL BORROWING WHICH IS LEAST (S) or (I)</t>
  </si>
  <si>
    <t>Inv 1</t>
  </si>
  <si>
    <t>Inv 2</t>
  </si>
  <si>
    <t>TOTAL PROPERTY INCOME</t>
  </si>
  <si>
    <t>Earned Income(Gross)</t>
  </si>
  <si>
    <t>MAX BORROWING WITH DTI ( M x 6)</t>
  </si>
  <si>
    <t>AWE/DTI Calculation -Michael &amp; Sara Franks v230322</t>
  </si>
  <si>
    <t>START</t>
  </si>
  <si>
    <t>GATHER ALL FINANCIAL,PROPERTY AND INCOME DATA</t>
  </si>
  <si>
    <t>CALCULATE DTI AND WORK OUT AWE</t>
  </si>
  <si>
    <t>SETUP 2nd MORTGAGE FACILITY</t>
  </si>
  <si>
    <t>GATHER ASSET, LIABILITY AND GROSS INCOME DATA</t>
  </si>
  <si>
    <t>GATHER ASSET AND LIABILITY DATA</t>
  </si>
  <si>
    <t>CALCULATE LOAN SERVICABILITY BASED ON ALL DATA</t>
  </si>
  <si>
    <t>LOAN AMOUNT RELEASED FOR PURCHASE</t>
  </si>
  <si>
    <t>HOLD PROPERTIES</t>
  </si>
  <si>
    <t>Inv 3</t>
  </si>
  <si>
    <t>Inv 4</t>
  </si>
  <si>
    <t>PPR 1st Mortgage</t>
  </si>
  <si>
    <t>PPR 2nd Mortgage</t>
  </si>
  <si>
    <t>Inv 1 1st Mortgage</t>
  </si>
  <si>
    <t>Inv 1 2nd Mortgage</t>
  </si>
  <si>
    <t>Inv 2 1st Mortgage</t>
  </si>
  <si>
    <t>Inv 2 2nd Mortgage</t>
  </si>
  <si>
    <t>Inv 3 1st Mortgage</t>
  </si>
  <si>
    <t>Inv 3 2nd Mortgage</t>
  </si>
  <si>
    <t>Inv 4 1st Mortgage</t>
  </si>
  <si>
    <t>Inv 4 2nd Mortgage</t>
  </si>
  <si>
    <t>Inv 5</t>
  </si>
  <si>
    <t>FLIP PROPERTIES</t>
  </si>
  <si>
    <t>Flip 1</t>
  </si>
  <si>
    <t>Flip 2</t>
  </si>
  <si>
    <t>PAYG Income</t>
  </si>
  <si>
    <t>Flip Income through Consutancy Trust</t>
  </si>
  <si>
    <t>Other business income</t>
  </si>
  <si>
    <t>Inv 5 2nd Mortgage</t>
  </si>
  <si>
    <t>Inv 5 1st Mortgage</t>
  </si>
  <si>
    <t>Client</t>
  </si>
  <si>
    <t xml:space="preserve">ADDITIONAL BORROWING IS </t>
  </si>
  <si>
    <t>TOTAL OTHER CASH</t>
  </si>
  <si>
    <t>Eve</t>
  </si>
  <si>
    <t>Andrew</t>
  </si>
  <si>
    <t>Simon</t>
  </si>
  <si>
    <t>Jane</t>
  </si>
  <si>
    <t>Alice</t>
  </si>
  <si>
    <t>Gross Inc</t>
  </si>
  <si>
    <t>Cashflow</t>
  </si>
  <si>
    <t>TOTAL PROPERTY INCOME &amp; CASHFLOW</t>
  </si>
  <si>
    <t>Tim</t>
  </si>
  <si>
    <t>CASHFLOW TO DATE</t>
  </si>
  <si>
    <t>Property Income fom Rents</t>
  </si>
  <si>
    <t>SALMON coloured boxes and locked. They contain formulae that work out results</t>
  </si>
  <si>
    <t>BLUE coloured boxes are where you enter your data</t>
  </si>
  <si>
    <r>
      <t>NOTE DOWN THE  NUMBER at (P) and transfer it to the property which it is being borrowed from under the 2</t>
    </r>
    <r>
      <rPr>
        <vertAlign val="superscript"/>
        <sz val="11"/>
        <color rgb="FF000000"/>
        <rFont val="Calibri"/>
        <family val="2"/>
      </rPr>
      <t>nd</t>
    </r>
    <r>
      <rPr>
        <sz val="11"/>
        <color rgb="FF000000"/>
        <rFont val="Calibri"/>
        <family val="2"/>
      </rPr>
      <t xml:space="preserve"> Mortgage  </t>
    </r>
    <r>
      <rPr>
        <b/>
        <sz val="11"/>
        <color rgb="FF000000"/>
        <rFont val="Calibri"/>
        <family val="2"/>
      </rPr>
      <t>This is your initial borrowing</t>
    </r>
  </si>
  <si>
    <r>
      <t xml:space="preserve">NOTE DOWN THIS NUMBER </t>
    </r>
    <r>
      <rPr>
        <b/>
        <sz val="11"/>
        <color rgb="FF000000"/>
        <rFont val="Calibri"/>
        <family val="2"/>
      </rPr>
      <t>This is your HOLD borrowing</t>
    </r>
  </si>
  <si>
    <t>If your initial borrowing plus your hold borrowing is less than the TOTAL property cost plus stamp duty/legals plus strategy cost then you cannot afford to acquire this property.</t>
  </si>
  <si>
    <t>Reconsider your next strategy to not hold and instead manufacture growth.</t>
  </si>
  <si>
    <t>Step1</t>
  </si>
  <si>
    <t>Enter all of your data into the BLUE boxes under the ASSETS, LIABILITIES and INCOME sections. Note that the entries labelled FLIP are for deals that you intend to flip after initially completing the spreadsheet.</t>
  </si>
  <si>
    <t>Step 2</t>
  </si>
  <si>
    <t>Note the figure presented to you TOTAL AWE AVAILABLE – This is the figure that you have to work with for the next deal. If that next deal is a flip deal ( one which you selling) then this is the absolute amount that you have to work with. THERE IS NO ADDITIONAL BORROWING OPEN TO YOU</t>
  </si>
  <si>
    <t>If that next deal is a HOLD deal then you will need to understand how much of your AWE you will need to complete that deal ( deposit, stamp duty, legals, strategy)If the amount required is less than the TOTAL AWE that you have then you need to fill in the figures for that deal (initial value, liability, gross income and cashflow)</t>
  </si>
  <si>
    <t>The amount of additional borrowing will be shown at (P).</t>
  </si>
  <si>
    <t xml:space="preserve">Step 5 </t>
  </si>
  <si>
    <r>
      <rPr>
        <b/>
        <u/>
        <sz val="11"/>
        <color rgb="FF000000"/>
        <rFont val="Calibri"/>
        <family val="2"/>
      </rPr>
      <t>Step 4</t>
    </r>
    <r>
      <rPr>
        <u/>
        <sz val="11"/>
        <color rgb="FF000000"/>
        <rFont val="Calibri"/>
        <family val="2"/>
      </rPr>
      <t xml:space="preserve"> </t>
    </r>
  </si>
  <si>
    <r>
      <rPr>
        <b/>
        <u/>
        <sz val="11"/>
        <color rgb="FF000000"/>
        <rFont val="Calibri"/>
        <family val="2"/>
      </rPr>
      <t>Step 3</t>
    </r>
    <r>
      <rPr>
        <u/>
        <sz val="11"/>
        <color rgb="FF000000"/>
        <rFont val="Calibri"/>
        <family val="2"/>
      </rPr>
      <t xml:space="preserve"> </t>
    </r>
  </si>
  <si>
    <t>Select LVR</t>
  </si>
  <si>
    <t>Student 1</t>
  </si>
  <si>
    <t>PAYG Income Neil</t>
  </si>
  <si>
    <t>Crypto</t>
  </si>
  <si>
    <t xml:space="preserve">Solar </t>
  </si>
  <si>
    <t>Education Loan</t>
  </si>
  <si>
    <t>Student 2</t>
  </si>
  <si>
    <t>PPR (+ granny flat)</t>
  </si>
  <si>
    <t>Other business income (better after July)</t>
  </si>
  <si>
    <t>Shares (worse case scenario:not selling)</t>
  </si>
  <si>
    <t>20 000</t>
  </si>
  <si>
    <t>(L)</t>
  </si>
  <si>
    <t>DTI BORROWING LESS EXISTING LOANS</t>
  </si>
  <si>
    <t>ADDITIONAL BORROWING - WHICH IS LEAST (S) or (I)</t>
  </si>
  <si>
    <t>TOTAL AWE AVAILABLE - CASH AND BORROWINGS (P + B)</t>
  </si>
  <si>
    <t xml:space="preserve">YOUR BORROWING IS </t>
  </si>
  <si>
    <t>AWE/DTI Calculation -Michael &amp; Sara Franks v070422</t>
  </si>
  <si>
    <t>TOTAL AWE AVAILABLE AS A 2nd MORTGAGE PLUS CASH (P + B)</t>
  </si>
  <si>
    <t>2ND MORTGAGE ONLY</t>
  </si>
  <si>
    <t>(R)</t>
  </si>
  <si>
    <t>(T)</t>
  </si>
  <si>
    <t>(U)</t>
  </si>
  <si>
    <t>1ST MORTGAGE ACQUISITION WITH SELL EXIT</t>
  </si>
  <si>
    <t>1ST MORTGAGE ACQUISITION WITH HOLD EXIT</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</si>
</sst>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quot;$&quot;#,##0"/>
  </numFmts>
  <fonts count="17" x14ac:knownFonts="1">
    <font>
      <sz val="10"/>
      <color rgb="FF000000"/>
      <name val="Times New Roman"/>
      <charset val="204"/>
    </font>
    <font>
      <sz val="10"/>
      <color rgb="FF000000"/>
      <name val="Times New Roman"/>
      <family val="1"/>
    </font>
    <font>
      <b/>
      <sz val="10"/>
      <color rgb="FF000000"/>
      <name val="Times New Roman"/>
      <family val="1"/>
    </font>
    <font>
      <b/>
      <u/>
      <sz val="10"/>
      <color rgb="FF000000"/>
      <name val="Times New Roman"/>
      <family val="1"/>
    </font>
    <font>
      <b/>
      <sz val="14"/>
      <color rgb="FF000000"/>
      <name val="Times New Roman"/>
      <family val="1"/>
    </font>
    <font>
      <b/>
      <sz val="12"/>
      <color rgb="FF000000"/>
      <name val="Times New Roman"/>
      <family val="1"/>
    </font>
    <font>
      <b/>
      <sz val="18"/>
      <color rgb="FF000000"/>
      <name val="Times New Roman"/>
      <family val="1"/>
    </font>
    <font>
      <b/>
      <u/>
      <sz val="14"/>
      <color rgb="FF000000"/>
      <name val="Times New Roman"/>
      <family val="1"/>
    </font>
    <font>
      <b/>
      <sz val="18"/>
      <color rgb="FF000000"/>
      <name val="Arial"/>
      <family val="2"/>
    </font>
    <font>
      <sz val="14"/>
      <color rgb="FF000000"/>
      <name val="Times New Roman"/>
      <family val="1"/>
    </font>
    <font>
      <b/>
      <sz val="16"/>
      <color rgb="FF000000"/>
      <name val="Times New Roman"/>
      <family val="1"/>
    </font>
    <font>
      <b/>
      <sz val="22"/>
      <color theme="0"/>
      <name val="Times New Roman"/>
      <family val="1"/>
    </font>
    <font>
      <sz val="11"/>
      <color rgb="FF000000"/>
      <name val="Calibri"/>
      <family val="2"/>
    </font>
    <font>
      <vertAlign val="superscript"/>
      <sz val="11"/>
      <color rgb="FF000000"/>
      <name val="Calibri"/>
      <family val="2"/>
    </font>
    <font>
      <b/>
      <sz val="11"/>
      <color rgb="FF000000"/>
      <name val="Calibri"/>
      <family val="2"/>
    </font>
    <font>
      <b/>
      <u/>
      <sz val="11"/>
      <color rgb="FF000000"/>
      <name val="Calibri"/>
      <family val="2"/>
    </font>
    <font>
      <u/>
      <sz val="11"/>
      <color rgb="FF000000"/>
      <name val="Calibri"/>
      <family val="2"/>
    </font>
  </fonts>
  <fills count="10">
    <fill>
      <patternFill patternType="none"/>
    </fill>
    <fill>
      <patternFill patternType="gray125"/>
    </fill>
    <fill>
      <patternFill patternType="solid">
        <fgColor rgb="FFFFFF00"/>
        <bgColor indexed="64"/>
      </patternFill>
    </fill>
    <fill>
      <patternFill patternType="solid">
        <fgColor theme="3" tint="0.79998168889431442"/>
        <bgColor indexed="64"/>
      </patternFill>
    </fill>
    <fill>
      <patternFill patternType="solid">
        <fgColor theme="9" tint="0.59999389629810485"/>
        <bgColor indexed="64"/>
      </patternFill>
    </fill>
    <fill>
      <patternFill patternType="solid">
        <fgColor theme="0"/>
        <bgColor indexed="64"/>
      </patternFill>
    </fill>
    <fill>
      <patternFill patternType="solid">
        <fgColor theme="6" tint="0.39997558519241921"/>
        <bgColor indexed="64"/>
      </patternFill>
    </fill>
    <fill>
      <patternFill patternType="solid">
        <fgColor rgb="FFFFC000"/>
        <bgColor indexed="64"/>
      </patternFill>
    </fill>
    <fill>
      <patternFill patternType="solid">
        <fgColor rgb="FFFF0000"/>
        <bgColor indexed="64"/>
      </patternFill>
    </fill>
    <fill>
      <patternFill patternType="solid">
        <fgColor theme="0" tint="-0.34998626667073579"/>
        <bgColor indexed="64"/>
      </patternFill>
    </fill>
  </fills>
  <borders count="33">
    <border>
      <left/>
      <right/>
      <top/>
      <bottom/>
      <diagonal/>
    </border>
    <border>
      <left/>
      <right/>
      <top style="thin">
        <color indexed="64"/>
      </top>
      <bottom style="double">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top style="medium">
        <color indexed="64"/>
      </top>
      <bottom/>
      <diagonal/>
    </border>
    <border>
      <left style="medium">
        <color indexed="64"/>
      </left>
      <right style="thin">
        <color indexed="64"/>
      </right>
      <top style="medium">
        <color indexed="64"/>
      </top>
      <bottom style="medium">
        <color indexed="64"/>
      </bottom>
      <diagonal/>
    </border>
    <border>
      <left style="medium">
        <color indexed="64"/>
      </left>
      <right style="medium">
        <color indexed="64"/>
      </right>
      <top style="medium">
        <color indexed="64"/>
      </top>
      <bottom style="medium">
        <color indexed="64"/>
      </bottom>
      <diagonal/>
    </border>
    <border>
      <left style="medium">
        <color indexed="64"/>
      </left>
      <right style="medium">
        <color indexed="64"/>
      </right>
      <top style="medium">
        <color indexed="64"/>
      </top>
      <bottom style="thin">
        <color indexed="64"/>
      </bottom>
      <diagonal/>
    </border>
    <border>
      <left style="medium">
        <color indexed="64"/>
      </left>
      <right style="medium">
        <color indexed="64"/>
      </right>
      <top style="thin">
        <color indexed="64"/>
      </top>
      <bottom style="medium">
        <color indexed="64"/>
      </bottom>
      <diagonal/>
    </border>
    <border>
      <left style="medium">
        <color indexed="64"/>
      </left>
      <right/>
      <top style="medium">
        <color indexed="64"/>
      </top>
      <bottom style="thin">
        <color indexed="64"/>
      </bottom>
      <diagonal/>
    </border>
    <border>
      <left style="medium">
        <color indexed="64"/>
      </left>
      <right/>
      <top style="thin">
        <color indexed="64"/>
      </top>
      <bottom style="medium">
        <color indexed="64"/>
      </bottom>
      <diagonal/>
    </border>
    <border>
      <left style="medium">
        <color indexed="64"/>
      </left>
      <right style="medium">
        <color indexed="64"/>
      </right>
      <top/>
      <bottom style="medium">
        <color indexed="64"/>
      </bottom>
      <diagonal/>
    </border>
    <border>
      <left/>
      <right style="medium">
        <color indexed="64"/>
      </right>
      <top/>
      <bottom style="medium">
        <color indexed="64"/>
      </bottom>
      <diagonal/>
    </border>
    <border>
      <left style="medium">
        <color indexed="64"/>
      </left>
      <right style="medium">
        <color indexed="64"/>
      </right>
      <top style="thin">
        <color indexed="64"/>
      </top>
      <bottom/>
      <diagonal/>
    </border>
    <border>
      <left/>
      <right style="medium">
        <color indexed="64"/>
      </right>
      <top style="medium">
        <color indexed="64"/>
      </top>
      <bottom/>
      <diagonal/>
    </border>
    <border>
      <left style="medium">
        <color indexed="64"/>
      </left>
      <right style="thin">
        <color indexed="64"/>
      </right>
      <top/>
      <bottom style="medium">
        <color indexed="64"/>
      </bottom>
      <diagonal/>
    </border>
    <border>
      <left style="medium">
        <color indexed="64"/>
      </left>
      <right/>
      <top/>
      <bottom style="thin">
        <color indexed="64"/>
      </bottom>
      <diagonal/>
    </border>
    <border>
      <left style="medium">
        <color indexed="64"/>
      </left>
      <right/>
      <top style="thin">
        <color indexed="64"/>
      </top>
      <bottom/>
      <diagonal/>
    </border>
    <border>
      <left style="medium">
        <color indexed="64"/>
      </left>
      <right style="medium">
        <color indexed="64"/>
      </right>
      <top style="thin">
        <color indexed="64"/>
      </top>
      <bottom style="thin">
        <color indexed="64"/>
      </bottom>
      <diagonal/>
    </border>
    <border>
      <left style="medium">
        <color indexed="64"/>
      </left>
      <right style="medium">
        <color indexed="64"/>
      </right>
      <top/>
      <bottom style="thin">
        <color indexed="64"/>
      </bottom>
      <diagonal/>
    </border>
    <border>
      <left style="medium">
        <color indexed="64"/>
      </left>
      <right/>
      <top style="thin">
        <color indexed="64"/>
      </top>
      <bottom style="thin">
        <color indexed="64"/>
      </bottom>
      <diagonal/>
    </border>
    <border>
      <left style="medium">
        <color indexed="64"/>
      </left>
      <right/>
      <top/>
      <bottom style="medium">
        <color indexed="64"/>
      </bottom>
      <diagonal/>
    </border>
    <border>
      <left style="thick">
        <color indexed="64"/>
      </left>
      <right style="thick">
        <color indexed="64"/>
      </right>
      <top style="thick">
        <color indexed="64"/>
      </top>
      <bottom style="thick">
        <color indexed="64"/>
      </bottom>
      <diagonal/>
    </border>
    <border>
      <left/>
      <right style="double">
        <color indexed="64"/>
      </right>
      <top style="double">
        <color indexed="64"/>
      </top>
      <bottom/>
      <diagonal/>
    </border>
    <border>
      <left/>
      <right style="double">
        <color indexed="64"/>
      </right>
      <top/>
      <bottom/>
      <diagonal/>
    </border>
    <border>
      <left/>
      <right style="double">
        <color indexed="64"/>
      </right>
      <top/>
      <bottom style="double">
        <color indexed="64"/>
      </bottom>
      <diagonal/>
    </border>
    <border>
      <left style="double">
        <color indexed="64"/>
      </left>
      <right/>
      <top style="double">
        <color indexed="64"/>
      </top>
      <bottom/>
      <diagonal/>
    </border>
    <border>
      <left style="double">
        <color indexed="64"/>
      </left>
      <right/>
      <top/>
      <bottom/>
      <diagonal/>
    </border>
    <border>
      <left style="double">
        <color indexed="64"/>
      </left>
      <right/>
      <top/>
      <bottom style="double">
        <color indexed="64"/>
      </bottom>
      <diagonal/>
    </border>
    <border>
      <left/>
      <right style="thick">
        <color indexed="64"/>
      </right>
      <top style="thick">
        <color indexed="64"/>
      </top>
      <bottom style="thick">
        <color indexed="64"/>
      </bottom>
      <diagonal/>
    </border>
    <border>
      <left/>
      <right/>
      <top/>
      <bottom style="medium">
        <color indexed="64"/>
      </bottom>
      <diagonal/>
    </border>
    <border>
      <left/>
      <right/>
      <top style="thin">
        <color indexed="64"/>
      </top>
      <bottom style="medium">
        <color indexed="64"/>
      </bottom>
      <diagonal/>
    </border>
  </borders>
  <cellStyleXfs count="2">
    <xf numFmtId="0" fontId="0" fillId="0" borderId="0"/>
    <xf numFmtId="0" fontId="1" fillId="0" borderId="0"/>
  </cellStyleXfs>
  <cellXfs count="250">
    <xf numFmtId="0" fontId="0" fillId="0" borderId="0" xfId="0" applyFill="1" applyBorder="1" applyAlignment="1">
      <alignment horizontal="left" vertical="top"/>
    </xf>
    <xf numFmtId="0" fontId="1" fillId="0" borderId="0" xfId="0" applyFont="1" applyFill="1" applyBorder="1" applyAlignment="1">
      <alignment horizontal="left" vertical="top"/>
    </xf>
    <xf numFmtId="164" fontId="1" fillId="0" borderId="0" xfId="0" applyNumberFormat="1" applyFont="1" applyFill="1" applyBorder="1" applyAlignment="1">
      <alignment horizontal="left" vertical="top"/>
    </xf>
    <xf numFmtId="0" fontId="5" fillId="0" borderId="0" xfId="0" applyFont="1" applyFill="1" applyBorder="1" applyAlignment="1">
      <alignment horizontal="left" vertical="top"/>
    </xf>
    <xf numFmtId="0" fontId="0" fillId="0" borderId="0" xfId="0" applyFill="1" applyBorder="1" applyAlignment="1">
      <alignment horizontal="center" vertical="center"/>
    </xf>
    <xf numFmtId="0" fontId="2" fillId="0" borderId="0" xfId="0" applyFont="1" applyFill="1" applyBorder="1" applyAlignment="1">
      <alignment horizontal="center" vertical="center"/>
    </xf>
    <xf numFmtId="0" fontId="4" fillId="0" borderId="0" xfId="0" applyFont="1" applyFill="1" applyBorder="1" applyAlignment="1">
      <alignment horizontal="left" vertical="top" wrapText="1"/>
    </xf>
    <xf numFmtId="0" fontId="5" fillId="0" borderId="0" xfId="0" applyFont="1" applyFill="1" applyBorder="1" applyAlignment="1">
      <alignment horizontal="left" vertical="top" wrapText="1"/>
    </xf>
    <xf numFmtId="164" fontId="2" fillId="0" borderId="0" xfId="0" applyNumberFormat="1" applyFont="1" applyFill="1" applyBorder="1" applyAlignment="1">
      <alignment horizontal="left" vertical="center"/>
    </xf>
    <xf numFmtId="0" fontId="2" fillId="0" borderId="6" xfId="0" applyFont="1" applyFill="1" applyBorder="1" applyAlignment="1">
      <alignment horizontal="left" vertical="top"/>
    </xf>
    <xf numFmtId="164" fontId="2" fillId="4" borderId="0" xfId="0" applyNumberFormat="1" applyFont="1" applyFill="1" applyBorder="1" applyAlignment="1">
      <alignment horizontal="left" vertical="center"/>
    </xf>
    <xf numFmtId="164" fontId="2" fillId="4" borderId="4" xfId="0" applyNumberFormat="1" applyFont="1" applyFill="1" applyBorder="1" applyAlignment="1">
      <alignment horizontal="left" vertical="top"/>
    </xf>
    <xf numFmtId="164" fontId="2" fillId="4" borderId="1" xfId="0" applyNumberFormat="1" applyFont="1" applyFill="1" applyBorder="1" applyAlignment="1">
      <alignment horizontal="left" vertical="center"/>
    </xf>
    <xf numFmtId="0" fontId="2" fillId="4" borderId="1" xfId="0" applyFont="1" applyFill="1" applyBorder="1" applyAlignment="1">
      <alignment horizontal="left" vertical="top"/>
    </xf>
    <xf numFmtId="164" fontId="2" fillId="4" borderId="1" xfId="0" applyNumberFormat="1" applyFont="1" applyFill="1" applyBorder="1" applyAlignment="1">
      <alignment horizontal="left" vertical="top"/>
    </xf>
    <xf numFmtId="0" fontId="0" fillId="0" borderId="0" xfId="0" applyFill="1" applyBorder="1" applyAlignment="1">
      <alignment horizontal="left" vertical="center"/>
    </xf>
    <xf numFmtId="0" fontId="2" fillId="0" borderId="2" xfId="0" applyFont="1" applyFill="1" applyBorder="1" applyAlignment="1">
      <alignment horizontal="left" vertical="center"/>
    </xf>
    <xf numFmtId="0" fontId="2" fillId="0" borderId="4" xfId="0" applyFont="1" applyFill="1" applyBorder="1" applyAlignment="1">
      <alignment horizontal="left" vertical="center"/>
    </xf>
    <xf numFmtId="0" fontId="6" fillId="0" borderId="0" xfId="0" applyFont="1" applyFill="1" applyBorder="1" applyAlignment="1">
      <alignment horizontal="center" vertical="center"/>
    </xf>
    <xf numFmtId="0" fontId="6" fillId="0" borderId="0" xfId="0" applyFont="1" applyFill="1" applyBorder="1" applyAlignment="1">
      <alignment horizontal="center" vertical="center"/>
    </xf>
    <xf numFmtId="0" fontId="1" fillId="0" borderId="8" xfId="0" applyFont="1" applyFill="1" applyBorder="1" applyAlignment="1" applyProtection="1">
      <alignment horizontal="left" vertical="top"/>
      <protection locked="0"/>
    </xf>
    <xf numFmtId="0" fontId="1" fillId="0" borderId="10" xfId="0" applyFont="1" applyFill="1" applyBorder="1" applyAlignment="1" applyProtection="1">
      <alignment horizontal="left" vertical="top"/>
      <protection locked="0"/>
    </xf>
    <xf numFmtId="0" fontId="1" fillId="0" borderId="11" xfId="0" applyFont="1" applyFill="1" applyBorder="1" applyAlignment="1" applyProtection="1">
      <alignment horizontal="left" vertical="top"/>
      <protection locked="0"/>
    </xf>
    <xf numFmtId="164" fontId="2" fillId="4" borderId="13" xfId="0" applyNumberFormat="1" applyFont="1" applyFill="1" applyBorder="1" applyAlignment="1">
      <alignment horizontal="left" vertical="top"/>
    </xf>
    <xf numFmtId="164" fontId="1" fillId="3" borderId="8" xfId="0" applyNumberFormat="1" applyFont="1" applyFill="1" applyBorder="1" applyAlignment="1" applyProtection="1">
      <alignment horizontal="left" vertical="top"/>
      <protection locked="0"/>
    </xf>
    <xf numFmtId="164" fontId="1" fillId="3" borderId="9" xfId="0" applyNumberFormat="1" applyFont="1" applyFill="1" applyBorder="1" applyAlignment="1" applyProtection="1">
      <alignment horizontal="left" vertical="top"/>
      <protection locked="0"/>
    </xf>
    <xf numFmtId="164" fontId="0" fillId="3" borderId="9" xfId="0" applyNumberFormat="1" applyFill="1" applyBorder="1" applyAlignment="1" applyProtection="1">
      <alignment horizontal="left" vertical="top"/>
      <protection locked="0"/>
    </xf>
    <xf numFmtId="164" fontId="0" fillId="3" borderId="8" xfId="0" applyNumberFormat="1" applyFill="1" applyBorder="1" applyAlignment="1" applyProtection="1">
      <alignment horizontal="left" vertical="top"/>
      <protection locked="0"/>
    </xf>
    <xf numFmtId="0" fontId="2" fillId="0" borderId="16" xfId="0" applyFont="1" applyFill="1" applyBorder="1" applyAlignment="1">
      <alignment horizontal="left" vertical="top"/>
    </xf>
    <xf numFmtId="164" fontId="1" fillId="4" borderId="13" xfId="0" applyNumberFormat="1" applyFont="1" applyFill="1" applyBorder="1" applyAlignment="1">
      <alignment horizontal="left" vertical="top"/>
    </xf>
    <xf numFmtId="164" fontId="0" fillId="4" borderId="13" xfId="0" applyNumberFormat="1" applyFill="1" applyBorder="1" applyAlignment="1">
      <alignment horizontal="left" vertical="top"/>
    </xf>
    <xf numFmtId="0" fontId="2" fillId="0" borderId="8" xfId="0" applyFont="1" applyFill="1" applyBorder="1" applyAlignment="1" applyProtection="1">
      <alignment horizontal="left" vertical="top"/>
      <protection locked="0"/>
    </xf>
    <xf numFmtId="0" fontId="0" fillId="0" borderId="19" xfId="0" applyFill="1" applyBorder="1" applyAlignment="1" applyProtection="1">
      <alignment horizontal="left" vertical="top"/>
      <protection locked="0"/>
    </xf>
    <xf numFmtId="0" fontId="0" fillId="0" borderId="9" xfId="0" applyFill="1" applyBorder="1" applyAlignment="1" applyProtection="1">
      <alignment horizontal="left" vertical="top"/>
      <protection locked="0"/>
    </xf>
    <xf numFmtId="0" fontId="6" fillId="0" borderId="0" xfId="0" applyFont="1" applyFill="1" applyBorder="1" applyAlignment="1">
      <alignment vertical="center"/>
    </xf>
    <xf numFmtId="0" fontId="7" fillId="0" borderId="0" xfId="0" applyFont="1" applyFill="1" applyBorder="1" applyAlignment="1">
      <alignment horizontal="left" vertical="center"/>
    </xf>
    <xf numFmtId="0" fontId="5" fillId="0" borderId="0" xfId="0" applyFont="1" applyFill="1" applyBorder="1" applyAlignment="1">
      <alignment horizontal="left" vertical="center"/>
    </xf>
    <xf numFmtId="0" fontId="2" fillId="5" borderId="0" xfId="0" applyFont="1" applyFill="1" applyBorder="1" applyAlignment="1">
      <alignment horizontal="center" vertical="center"/>
    </xf>
    <xf numFmtId="0" fontId="0" fillId="5" borderId="0" xfId="0" applyFill="1" applyBorder="1" applyAlignment="1">
      <alignment horizontal="center" vertical="center"/>
    </xf>
    <xf numFmtId="164" fontId="4" fillId="4" borderId="1" xfId="0" applyNumberFormat="1" applyFont="1" applyFill="1" applyBorder="1" applyAlignment="1">
      <alignment horizontal="left" vertical="center"/>
    </xf>
    <xf numFmtId="164" fontId="4" fillId="4" borderId="0" xfId="0" applyNumberFormat="1" applyFont="1" applyFill="1" applyBorder="1" applyAlignment="1">
      <alignment horizontal="left" vertical="center"/>
    </xf>
    <xf numFmtId="164" fontId="4" fillId="3" borderId="0" xfId="0" applyNumberFormat="1" applyFont="1" applyFill="1" applyBorder="1" applyAlignment="1" applyProtection="1">
      <alignment horizontal="left" vertical="center"/>
      <protection locked="0"/>
    </xf>
    <xf numFmtId="0" fontId="4" fillId="2" borderId="0" xfId="0" applyFont="1" applyFill="1" applyBorder="1" applyAlignment="1">
      <alignment horizontal="center" vertical="center"/>
    </xf>
    <xf numFmtId="0" fontId="9" fillId="0" borderId="0" xfId="0" applyFont="1" applyFill="1" applyBorder="1" applyAlignment="1">
      <alignment horizontal="center" vertical="center"/>
    </xf>
    <xf numFmtId="0" fontId="4" fillId="5" borderId="0" xfId="0" applyFont="1" applyFill="1" applyBorder="1" applyAlignment="1">
      <alignment horizontal="center" vertical="center"/>
    </xf>
    <xf numFmtId="0" fontId="4" fillId="0" borderId="0" xfId="0" applyFont="1" applyFill="1" applyBorder="1" applyAlignment="1">
      <alignment horizontal="left" vertical="center"/>
    </xf>
    <xf numFmtId="0" fontId="0" fillId="0" borderId="8" xfId="0" applyFill="1" applyBorder="1" applyAlignment="1" applyProtection="1">
      <alignment horizontal="left" vertical="top"/>
      <protection locked="0"/>
    </xf>
    <xf numFmtId="0" fontId="0" fillId="0" borderId="20" xfId="0" applyFill="1" applyBorder="1" applyAlignment="1" applyProtection="1">
      <alignment horizontal="left" vertical="top"/>
      <protection locked="0"/>
    </xf>
    <xf numFmtId="0" fontId="0" fillId="0" borderId="12" xfId="0" applyFill="1" applyBorder="1" applyAlignment="1" applyProtection="1">
      <alignment horizontal="left" vertical="top"/>
      <protection locked="0"/>
    </xf>
    <xf numFmtId="0" fontId="1" fillId="0" borderId="19" xfId="0" applyFont="1" applyFill="1" applyBorder="1" applyAlignment="1" applyProtection="1">
      <alignment horizontal="left" vertical="top"/>
      <protection locked="0"/>
    </xf>
    <xf numFmtId="164" fontId="0" fillId="3" borderId="19" xfId="0" applyNumberFormat="1" applyFill="1" applyBorder="1" applyAlignment="1" applyProtection="1">
      <alignment horizontal="left" vertical="top"/>
      <protection locked="0"/>
    </xf>
    <xf numFmtId="0" fontId="2" fillId="0" borderId="15" xfId="0" applyFont="1" applyFill="1" applyBorder="1" applyAlignment="1">
      <alignment horizontal="left" vertical="center"/>
    </xf>
    <xf numFmtId="0" fontId="0" fillId="0" borderId="19" xfId="0" applyFill="1" applyBorder="1" applyAlignment="1" applyProtection="1">
      <alignment horizontal="left" vertical="center"/>
      <protection locked="0"/>
    </xf>
    <xf numFmtId="164" fontId="0" fillId="3" borderId="19" xfId="0" applyNumberFormat="1" applyFill="1" applyBorder="1" applyAlignment="1" applyProtection="1">
      <alignment horizontal="left" vertical="center"/>
      <protection locked="0"/>
    </xf>
    <xf numFmtId="164" fontId="1" fillId="3" borderId="19" xfId="0" applyNumberFormat="1" applyFont="1" applyFill="1" applyBorder="1" applyAlignment="1" applyProtection="1">
      <alignment horizontal="left" vertical="top"/>
      <protection locked="0"/>
    </xf>
    <xf numFmtId="0" fontId="9" fillId="5" borderId="0" xfId="0" applyFont="1" applyFill="1" applyBorder="1" applyAlignment="1">
      <alignment horizontal="center" vertical="center"/>
    </xf>
    <xf numFmtId="0" fontId="0" fillId="0" borderId="14" xfId="0" applyFill="1" applyBorder="1" applyAlignment="1" applyProtection="1">
      <alignment horizontal="left" vertical="top"/>
      <protection locked="0"/>
    </xf>
    <xf numFmtId="164" fontId="0" fillId="3" borderId="14" xfId="0" applyNumberFormat="1" applyFill="1" applyBorder="1" applyAlignment="1" applyProtection="1">
      <alignment horizontal="left" vertical="top"/>
      <protection locked="0"/>
    </xf>
    <xf numFmtId="0" fontId="0" fillId="5" borderId="0" xfId="0" applyFill="1" applyBorder="1" applyAlignment="1">
      <alignment horizontal="left" vertical="top"/>
    </xf>
    <xf numFmtId="0" fontId="1" fillId="5" borderId="0" xfId="0" applyFont="1" applyFill="1" applyBorder="1" applyAlignment="1" applyProtection="1">
      <alignment horizontal="left" vertical="top"/>
      <protection locked="0"/>
    </xf>
    <xf numFmtId="0" fontId="1" fillId="5" borderId="0" xfId="0" applyFont="1" applyFill="1" applyBorder="1" applyAlignment="1" applyProtection="1">
      <alignment horizontal="left" vertical="center"/>
      <protection locked="0"/>
    </xf>
    <xf numFmtId="164" fontId="1" fillId="5" borderId="0" xfId="0" applyNumberFormat="1" applyFont="1" applyFill="1" applyBorder="1" applyAlignment="1" applyProtection="1">
      <alignment horizontal="left" vertical="center"/>
      <protection locked="0"/>
    </xf>
    <xf numFmtId="0" fontId="6" fillId="0" borderId="7" xfId="0" applyFont="1" applyFill="1" applyBorder="1" applyAlignment="1">
      <alignment horizontal="center" vertical="center"/>
    </xf>
    <xf numFmtId="0" fontId="2" fillId="0" borderId="7" xfId="0" applyFont="1" applyFill="1" applyBorder="1" applyAlignment="1">
      <alignment horizontal="left" vertical="center"/>
    </xf>
    <xf numFmtId="0" fontId="4" fillId="0" borderId="0" xfId="0" applyFont="1" applyFill="1" applyBorder="1" applyAlignment="1">
      <alignment horizontal="left" vertical="center" wrapText="1"/>
    </xf>
    <xf numFmtId="0" fontId="4" fillId="0" borderId="23" xfId="0" applyFont="1" applyFill="1" applyBorder="1" applyAlignment="1">
      <alignment horizontal="left" vertical="center" wrapText="1"/>
    </xf>
    <xf numFmtId="0" fontId="4" fillId="2" borderId="23" xfId="0" applyFont="1" applyFill="1" applyBorder="1" applyAlignment="1">
      <alignment horizontal="center" vertical="center"/>
    </xf>
    <xf numFmtId="164" fontId="6" fillId="4" borderId="23" xfId="0" applyNumberFormat="1" applyFont="1" applyFill="1" applyBorder="1" applyAlignment="1">
      <alignment horizontal="center" vertical="center"/>
    </xf>
    <xf numFmtId="0" fontId="4" fillId="0" borderId="7" xfId="0" applyFont="1" applyFill="1" applyBorder="1" applyAlignment="1">
      <alignment horizontal="left" vertical="center"/>
    </xf>
    <xf numFmtId="0" fontId="4" fillId="0" borderId="2" xfId="0" applyFont="1" applyFill="1" applyBorder="1" applyAlignment="1">
      <alignment horizontal="left" vertical="center"/>
    </xf>
    <xf numFmtId="0" fontId="2" fillId="9" borderId="2" xfId="0" applyFont="1" applyFill="1" applyBorder="1" applyAlignment="1">
      <alignment horizontal="left" vertical="center"/>
    </xf>
    <xf numFmtId="0" fontId="2" fillId="9" borderId="4" xfId="0" applyFont="1" applyFill="1" applyBorder="1" applyAlignment="1">
      <alignment horizontal="left" vertical="center"/>
    </xf>
    <xf numFmtId="164" fontId="6" fillId="4" borderId="30" xfId="0" applyNumberFormat="1" applyFont="1" applyFill="1" applyBorder="1" applyAlignment="1">
      <alignment horizontal="center" vertical="center"/>
    </xf>
    <xf numFmtId="0" fontId="4" fillId="0" borderId="7" xfId="0" applyFont="1" applyFill="1" applyBorder="1" applyAlignment="1">
      <alignment horizontal="left" vertical="center" wrapText="1"/>
    </xf>
    <xf numFmtId="0" fontId="12" fillId="0" borderId="0" xfId="0" applyFont="1" applyFill="1" applyBorder="1" applyAlignment="1">
      <alignment horizontal="left" vertical="center"/>
    </xf>
    <xf numFmtId="0" fontId="14" fillId="0" borderId="0" xfId="0" applyFont="1" applyFill="1" applyBorder="1" applyAlignment="1">
      <alignment horizontal="left" vertical="center"/>
    </xf>
    <xf numFmtId="0" fontId="12" fillId="0" borderId="0" xfId="0" applyFont="1" applyFill="1" applyBorder="1" applyAlignment="1">
      <alignment horizontal="left" vertical="center" wrapText="1"/>
    </xf>
    <xf numFmtId="0" fontId="14" fillId="0" borderId="0" xfId="0" applyFont="1" applyFill="1" applyBorder="1" applyAlignment="1">
      <alignment horizontal="left" vertical="center" wrapText="1"/>
    </xf>
    <xf numFmtId="0" fontId="15" fillId="0" borderId="0" xfId="0" applyFont="1" applyFill="1" applyBorder="1" applyAlignment="1">
      <alignment horizontal="left" vertical="center"/>
    </xf>
    <xf numFmtId="0" fontId="16" fillId="0" borderId="0" xfId="0" applyFont="1" applyFill="1" applyBorder="1" applyAlignment="1">
      <alignment horizontal="left" vertical="center" wrapText="1"/>
    </xf>
    <xf numFmtId="0" fontId="15" fillId="0" borderId="0" xfId="0" applyFont="1" applyFill="1" applyBorder="1" applyAlignment="1">
      <alignment horizontal="left" vertical="center" wrapText="1"/>
    </xf>
    <xf numFmtId="0" fontId="10" fillId="0" borderId="2" xfId="0" applyFont="1" applyFill="1" applyBorder="1" applyAlignment="1">
      <alignment horizontal="center" vertical="center"/>
    </xf>
    <xf numFmtId="0" fontId="6" fillId="0" borderId="0" xfId="1" applyFont="1" applyAlignment="1">
      <alignment vertical="center"/>
    </xf>
    <xf numFmtId="0" fontId="6" fillId="0" borderId="7" xfId="1" applyFont="1" applyBorder="1" applyAlignment="1">
      <alignment horizontal="center" vertical="center"/>
    </xf>
    <xf numFmtId="0" fontId="1" fillId="0" borderId="0" xfId="1" applyAlignment="1">
      <alignment horizontal="left" vertical="top"/>
    </xf>
    <xf numFmtId="0" fontId="6" fillId="0" borderId="0" xfId="1" applyFont="1" applyAlignment="1">
      <alignment horizontal="center" vertical="center"/>
    </xf>
    <xf numFmtId="0" fontId="1" fillId="0" borderId="0" xfId="1" applyAlignment="1">
      <alignment horizontal="left" vertical="center"/>
    </xf>
    <xf numFmtId="0" fontId="1" fillId="0" borderId="0" xfId="1" applyAlignment="1">
      <alignment horizontal="center" vertical="center"/>
    </xf>
    <xf numFmtId="0" fontId="7" fillId="0" borderId="0" xfId="1" applyFont="1" applyAlignment="1">
      <alignment horizontal="left" vertical="center"/>
    </xf>
    <xf numFmtId="0" fontId="2" fillId="9" borderId="2" xfId="1" applyFont="1" applyFill="1" applyBorder="1" applyAlignment="1">
      <alignment horizontal="left" vertical="center"/>
    </xf>
    <xf numFmtId="0" fontId="2" fillId="9" borderId="4" xfId="1" applyFont="1" applyFill="1" applyBorder="1" applyAlignment="1">
      <alignment horizontal="left" vertical="center"/>
    </xf>
    <xf numFmtId="0" fontId="1" fillId="0" borderId="10" xfId="1" applyBorder="1" applyAlignment="1" applyProtection="1">
      <alignment horizontal="left" vertical="top"/>
      <protection locked="0"/>
    </xf>
    <xf numFmtId="164" fontId="1" fillId="3" borderId="8" xfId="1" applyNumberFormat="1" applyFill="1" applyBorder="1" applyAlignment="1" applyProtection="1">
      <alignment horizontal="left" vertical="top"/>
      <protection locked="0"/>
    </xf>
    <xf numFmtId="0" fontId="1" fillId="0" borderId="8" xfId="1" applyBorder="1" applyAlignment="1" applyProtection="1">
      <alignment horizontal="left" vertical="top"/>
      <protection locked="0"/>
    </xf>
    <xf numFmtId="0" fontId="1" fillId="0" borderId="11" xfId="1" applyBorder="1" applyAlignment="1" applyProtection="1">
      <alignment horizontal="left" vertical="top"/>
      <protection locked="0"/>
    </xf>
    <xf numFmtId="164" fontId="1" fillId="3" borderId="9" xfId="1" applyNumberFormat="1" applyFill="1" applyBorder="1" applyAlignment="1" applyProtection="1">
      <alignment horizontal="left" vertical="top"/>
      <protection locked="0"/>
    </xf>
    <xf numFmtId="0" fontId="1" fillId="0" borderId="19" xfId="1" applyBorder="1" applyAlignment="1" applyProtection="1">
      <alignment horizontal="left" vertical="top"/>
      <protection locked="0"/>
    </xf>
    <xf numFmtId="164" fontId="1" fillId="3" borderId="19" xfId="1" applyNumberFormat="1" applyFill="1" applyBorder="1" applyAlignment="1" applyProtection="1">
      <alignment horizontal="left" vertical="top"/>
      <protection locked="0"/>
    </xf>
    <xf numFmtId="0" fontId="1" fillId="0" borderId="9" xfId="1" applyBorder="1" applyAlignment="1" applyProtection="1">
      <alignment horizontal="left" vertical="top"/>
      <protection locked="0"/>
    </xf>
    <xf numFmtId="0" fontId="2" fillId="0" borderId="6" xfId="1" applyFont="1" applyBorder="1" applyAlignment="1">
      <alignment horizontal="left" vertical="top"/>
    </xf>
    <xf numFmtId="164" fontId="1" fillId="4" borderId="13" xfId="1" applyNumberFormat="1" applyFill="1" applyBorder="1" applyAlignment="1">
      <alignment horizontal="left" vertical="top"/>
    </xf>
    <xf numFmtId="0" fontId="4" fillId="2" borderId="0" xfId="1" applyFont="1" applyFill="1" applyAlignment="1">
      <alignment horizontal="center" vertical="center"/>
    </xf>
    <xf numFmtId="0" fontId="2" fillId="0" borderId="2" xfId="1" applyFont="1" applyBorder="1" applyAlignment="1">
      <alignment horizontal="left" vertical="center"/>
    </xf>
    <xf numFmtId="0" fontId="2" fillId="0" borderId="4" xfId="1" applyFont="1" applyBorder="1" applyAlignment="1">
      <alignment horizontal="left" vertical="center"/>
    </xf>
    <xf numFmtId="0" fontId="1" fillId="5" borderId="0" xfId="1" applyFill="1" applyAlignment="1" applyProtection="1">
      <alignment horizontal="left" vertical="center"/>
      <protection locked="0"/>
    </xf>
    <xf numFmtId="164" fontId="1" fillId="5" borderId="0" xfId="1" applyNumberFormat="1" applyFill="1" applyAlignment="1" applyProtection="1">
      <alignment horizontal="left" vertical="center"/>
      <protection locked="0"/>
    </xf>
    <xf numFmtId="0" fontId="1" fillId="5" borderId="0" xfId="1" applyFill="1" applyAlignment="1">
      <alignment horizontal="left" vertical="top"/>
    </xf>
    <xf numFmtId="0" fontId="1" fillId="5" borderId="0" xfId="1" applyFill="1" applyAlignment="1" applyProtection="1">
      <alignment horizontal="left" vertical="top"/>
      <protection locked="0"/>
    </xf>
    <xf numFmtId="0" fontId="1" fillId="0" borderId="14" xfId="1" applyBorder="1" applyAlignment="1" applyProtection="1">
      <alignment horizontal="left" vertical="top"/>
      <protection locked="0"/>
    </xf>
    <xf numFmtId="164" fontId="1" fillId="3" borderId="14" xfId="1" applyNumberFormat="1" applyFill="1" applyBorder="1" applyAlignment="1" applyProtection="1">
      <alignment horizontal="left" vertical="top"/>
      <protection locked="0"/>
    </xf>
    <xf numFmtId="0" fontId="2" fillId="0" borderId="7" xfId="1" applyFont="1" applyBorder="1" applyAlignment="1">
      <alignment horizontal="left" vertical="center"/>
    </xf>
    <xf numFmtId="0" fontId="2" fillId="0" borderId="15" xfId="1" applyFont="1" applyBorder="1" applyAlignment="1">
      <alignment horizontal="left" vertical="center"/>
    </xf>
    <xf numFmtId="0" fontId="1" fillId="5" borderId="0" xfId="1" applyFill="1" applyAlignment="1">
      <alignment horizontal="center" vertical="center"/>
    </xf>
    <xf numFmtId="0" fontId="2" fillId="0" borderId="16" xfId="1" applyFont="1" applyBorder="1" applyAlignment="1">
      <alignment horizontal="left" vertical="top"/>
    </xf>
    <xf numFmtId="164" fontId="2" fillId="4" borderId="13" xfId="1" applyNumberFormat="1" applyFont="1" applyFill="1" applyBorder="1" applyAlignment="1">
      <alignment horizontal="left" vertical="top"/>
    </xf>
    <xf numFmtId="0" fontId="4" fillId="5" borderId="0" xfId="1" applyFont="1" applyFill="1" applyAlignment="1">
      <alignment horizontal="center" vertical="center"/>
    </xf>
    <xf numFmtId="0" fontId="2" fillId="5" borderId="0" xfId="1" applyFont="1" applyFill="1" applyAlignment="1">
      <alignment horizontal="center" vertical="center"/>
    </xf>
    <xf numFmtId="0" fontId="1" fillId="0" borderId="20" xfId="1" applyBorder="1" applyAlignment="1" applyProtection="1">
      <alignment horizontal="left" vertical="top"/>
      <protection locked="0"/>
    </xf>
    <xf numFmtId="0" fontId="1" fillId="0" borderId="19" xfId="1" applyBorder="1" applyAlignment="1" applyProtection="1">
      <alignment horizontal="left" vertical="center"/>
      <protection locked="0"/>
    </xf>
    <xf numFmtId="164" fontId="1" fillId="3" borderId="19" xfId="1" applyNumberFormat="1" applyFill="1" applyBorder="1" applyAlignment="1" applyProtection="1">
      <alignment horizontal="left" vertical="center"/>
      <protection locked="0"/>
    </xf>
    <xf numFmtId="0" fontId="2" fillId="0" borderId="8" xfId="1" applyFont="1" applyBorder="1" applyAlignment="1" applyProtection="1">
      <alignment horizontal="left" vertical="top"/>
      <protection locked="0"/>
    </xf>
    <xf numFmtId="0" fontId="1" fillId="0" borderId="12" xfId="1" applyBorder="1" applyAlignment="1" applyProtection="1">
      <alignment horizontal="left" vertical="top"/>
      <protection locked="0"/>
    </xf>
    <xf numFmtId="0" fontId="9" fillId="0" borderId="0" xfId="1" applyFont="1" applyAlignment="1">
      <alignment horizontal="center" vertical="center"/>
    </xf>
    <xf numFmtId="0" fontId="5" fillId="0" borderId="0" xfId="1" applyFont="1" applyAlignment="1">
      <alignment horizontal="left" vertical="top"/>
    </xf>
    <xf numFmtId="164" fontId="2" fillId="4" borderId="1" xfId="1" applyNumberFormat="1" applyFont="1" applyFill="1" applyBorder="1" applyAlignment="1">
      <alignment horizontal="left" vertical="top"/>
    </xf>
    <xf numFmtId="164" fontId="2" fillId="4" borderId="1" xfId="1" applyNumberFormat="1" applyFont="1" applyFill="1" applyBorder="1" applyAlignment="1">
      <alignment horizontal="left" vertical="center"/>
    </xf>
    <xf numFmtId="164" fontId="2" fillId="4" borderId="4" xfId="1" applyNumberFormat="1" applyFont="1" applyFill="1" applyBorder="1" applyAlignment="1">
      <alignment horizontal="left" vertical="top"/>
    </xf>
    <xf numFmtId="0" fontId="2" fillId="4" borderId="1" xfId="1" applyFont="1" applyFill="1" applyBorder="1" applyAlignment="1">
      <alignment horizontal="left" vertical="top"/>
    </xf>
    <xf numFmtId="164" fontId="1" fillId="0" borderId="0" xfId="1" applyNumberFormat="1" applyAlignment="1">
      <alignment horizontal="left" vertical="top"/>
    </xf>
    <xf numFmtId="0" fontId="9" fillId="5" borderId="0" xfId="1" applyFont="1" applyFill="1" applyAlignment="1">
      <alignment horizontal="center" vertical="center"/>
    </xf>
    <xf numFmtId="0" fontId="4" fillId="0" borderId="0" xfId="1" applyFont="1" applyAlignment="1">
      <alignment horizontal="left" vertical="center"/>
    </xf>
    <xf numFmtId="164" fontId="4" fillId="4" borderId="1" xfId="1" applyNumberFormat="1" applyFont="1" applyFill="1" applyBorder="1" applyAlignment="1">
      <alignment horizontal="left" vertical="center"/>
    </xf>
    <xf numFmtId="0" fontId="5" fillId="0" borderId="0" xfId="1" applyFont="1" applyAlignment="1">
      <alignment horizontal="left" vertical="top" wrapText="1"/>
    </xf>
    <xf numFmtId="164" fontId="2" fillId="0" borderId="0" xfId="1" applyNumberFormat="1" applyFont="1" applyAlignment="1">
      <alignment horizontal="left" vertical="center"/>
    </xf>
    <xf numFmtId="164" fontId="4" fillId="4" borderId="0" xfId="1" applyNumberFormat="1" applyFont="1" applyFill="1" applyAlignment="1">
      <alignment horizontal="left" vertical="center"/>
    </xf>
    <xf numFmtId="164" fontId="2" fillId="4" borderId="0" xfId="1" applyNumberFormat="1" applyFont="1" applyFill="1" applyAlignment="1">
      <alignment horizontal="left" vertical="center"/>
    </xf>
    <xf numFmtId="164" fontId="4" fillId="3" borderId="0" xfId="1" applyNumberFormat="1" applyFont="1" applyFill="1" applyAlignment="1" applyProtection="1">
      <alignment horizontal="left" vertical="center"/>
      <protection locked="0"/>
    </xf>
    <xf numFmtId="0" fontId="4" fillId="0" borderId="0" xfId="1" applyFont="1" applyAlignment="1">
      <alignment horizontal="left" vertical="top" wrapText="1"/>
    </xf>
    <xf numFmtId="0" fontId="5" fillId="0" borderId="0" xfId="1" applyFont="1" applyAlignment="1">
      <alignment horizontal="left" vertical="center"/>
    </xf>
    <xf numFmtId="0" fontId="2" fillId="0" borderId="0" xfId="1" applyFont="1" applyAlignment="1">
      <alignment horizontal="center" vertical="center"/>
    </xf>
    <xf numFmtId="0" fontId="4" fillId="0" borderId="23" xfId="1" applyFont="1" applyBorder="1" applyAlignment="1">
      <alignment horizontal="left" vertical="center" wrapText="1"/>
    </xf>
    <xf numFmtId="164" fontId="6" fillId="4" borderId="23" xfId="1" applyNumberFormat="1" applyFont="1" applyFill="1" applyBorder="1" applyAlignment="1">
      <alignment horizontal="center" vertical="center"/>
    </xf>
    <xf numFmtId="0" fontId="4" fillId="2" borderId="23" xfId="1" applyFont="1" applyFill="1" applyBorder="1" applyAlignment="1">
      <alignment horizontal="center" vertical="center"/>
    </xf>
    <xf numFmtId="0" fontId="4" fillId="0" borderId="2" xfId="1" applyFont="1" applyBorder="1" applyAlignment="1">
      <alignment horizontal="left" vertical="center"/>
    </xf>
    <xf numFmtId="0" fontId="6" fillId="0" borderId="0" xfId="1" applyFont="1" applyBorder="1" applyAlignment="1">
      <alignment horizontal="center" vertical="center"/>
    </xf>
    <xf numFmtId="0" fontId="6" fillId="0" borderId="12" xfId="0" applyFont="1" applyFill="1" applyBorder="1" applyAlignment="1">
      <alignment horizontal="center" vertical="center"/>
    </xf>
    <xf numFmtId="9" fontId="6" fillId="3" borderId="12" xfId="0" applyNumberFormat="1" applyFont="1" applyFill="1" applyBorder="1" applyAlignment="1" applyProtection="1">
      <alignment horizontal="center" vertical="center"/>
      <protection locked="0"/>
    </xf>
    <xf numFmtId="0" fontId="2" fillId="0" borderId="2" xfId="0" applyFont="1" applyFill="1" applyBorder="1" applyAlignment="1">
      <alignment horizontal="center" vertical="center"/>
    </xf>
    <xf numFmtId="0" fontId="2" fillId="0" borderId="3" xfId="0" applyFont="1" applyFill="1" applyBorder="1" applyAlignment="1">
      <alignment horizontal="center" vertical="center"/>
    </xf>
    <xf numFmtId="0" fontId="2" fillId="0" borderId="4" xfId="0" applyFont="1" applyFill="1" applyBorder="1" applyAlignment="1">
      <alignment horizontal="center" vertical="center"/>
    </xf>
    <xf numFmtId="0" fontId="2" fillId="0" borderId="2" xfId="0" applyFont="1" applyFill="1" applyBorder="1" applyAlignment="1">
      <alignment vertical="center"/>
    </xf>
    <xf numFmtId="0" fontId="2" fillId="0" borderId="3" xfId="0" applyFont="1" applyFill="1" applyBorder="1" applyAlignment="1">
      <alignment vertical="center"/>
    </xf>
    <xf numFmtId="0" fontId="2" fillId="0" borderId="4" xfId="0" applyFont="1" applyFill="1" applyBorder="1" applyAlignment="1">
      <alignment vertical="center"/>
    </xf>
    <xf numFmtId="0" fontId="5" fillId="0" borderId="2" xfId="0" applyFont="1" applyFill="1" applyBorder="1" applyAlignment="1">
      <alignment horizontal="center" vertical="center" wrapText="1"/>
    </xf>
    <xf numFmtId="0" fontId="5" fillId="0" borderId="3" xfId="0" applyFont="1" applyFill="1" applyBorder="1" applyAlignment="1">
      <alignment horizontal="center" vertical="center" wrapText="1"/>
    </xf>
    <xf numFmtId="0" fontId="5" fillId="0" borderId="4" xfId="0" applyFont="1" applyFill="1" applyBorder="1" applyAlignment="1">
      <alignment horizontal="center" vertical="center" wrapText="1"/>
    </xf>
    <xf numFmtId="0" fontId="8" fillId="0" borderId="2" xfId="0" applyFont="1" applyFill="1" applyBorder="1" applyAlignment="1">
      <alignment horizontal="center" vertical="center"/>
    </xf>
    <xf numFmtId="0" fontId="8" fillId="0" borderId="4" xfId="0" applyFont="1" applyFill="1" applyBorder="1" applyAlignment="1">
      <alignment horizontal="center" vertical="center"/>
    </xf>
    <xf numFmtId="0" fontId="2" fillId="0" borderId="2" xfId="0" applyFont="1" applyFill="1" applyBorder="1" applyAlignment="1">
      <alignment horizontal="center" vertical="center" wrapText="1"/>
    </xf>
    <xf numFmtId="0" fontId="2" fillId="0" borderId="4" xfId="0" applyFont="1" applyFill="1" applyBorder="1" applyAlignment="1">
      <alignment horizontal="center" vertical="center" wrapText="1"/>
    </xf>
    <xf numFmtId="164" fontId="1" fillId="3" borderId="8" xfId="0" applyNumberFormat="1" applyFont="1" applyFill="1" applyBorder="1" applyAlignment="1" applyProtection="1">
      <alignment horizontal="left" vertical="center"/>
      <protection locked="0"/>
    </xf>
    <xf numFmtId="164" fontId="1" fillId="3" borderId="19" xfId="0" applyNumberFormat="1" applyFont="1" applyFill="1" applyBorder="1" applyAlignment="1" applyProtection="1">
      <alignment horizontal="left" vertical="center"/>
      <protection locked="0"/>
    </xf>
    <xf numFmtId="0" fontId="6" fillId="0" borderId="2" xfId="0" applyFont="1" applyFill="1" applyBorder="1" applyAlignment="1">
      <alignment horizontal="center" vertical="center"/>
    </xf>
    <xf numFmtId="0" fontId="6" fillId="0" borderId="3" xfId="0" applyFont="1" applyFill="1" applyBorder="1" applyAlignment="1">
      <alignment horizontal="center" vertical="center"/>
    </xf>
    <xf numFmtId="0" fontId="6" fillId="0" borderId="4" xfId="0" applyFont="1" applyFill="1" applyBorder="1" applyAlignment="1">
      <alignment horizontal="center" vertical="center"/>
    </xf>
    <xf numFmtId="0" fontId="6" fillId="7" borderId="2" xfId="0" applyFont="1" applyFill="1" applyBorder="1" applyAlignment="1">
      <alignment horizontal="center" vertical="center"/>
    </xf>
    <xf numFmtId="0" fontId="6" fillId="7" borderId="4" xfId="0" applyFont="1" applyFill="1" applyBorder="1" applyAlignment="1">
      <alignment horizontal="center" vertical="center"/>
    </xf>
    <xf numFmtId="0" fontId="6" fillId="0" borderId="0" xfId="0" applyFont="1" applyFill="1" applyBorder="1" applyAlignment="1">
      <alignment horizontal="center" vertical="center"/>
    </xf>
    <xf numFmtId="0" fontId="7" fillId="0" borderId="31" xfId="0" applyFont="1" applyFill="1" applyBorder="1" applyAlignment="1">
      <alignment horizontal="center" vertical="center"/>
    </xf>
    <xf numFmtId="0" fontId="1" fillId="0" borderId="21" xfId="0" applyFont="1" applyFill="1" applyBorder="1" applyAlignment="1" applyProtection="1">
      <alignment horizontal="left" vertical="center"/>
      <protection locked="0"/>
    </xf>
    <xf numFmtId="0" fontId="1" fillId="0" borderId="11" xfId="0" applyFont="1" applyFill="1" applyBorder="1" applyAlignment="1" applyProtection="1">
      <alignment horizontal="left" vertical="center"/>
      <protection locked="0"/>
    </xf>
    <xf numFmtId="164" fontId="1" fillId="3" borderId="9" xfId="0" applyNumberFormat="1" applyFont="1" applyFill="1" applyBorder="1" applyAlignment="1" applyProtection="1">
      <alignment horizontal="left" vertical="center"/>
      <protection locked="0"/>
    </xf>
    <xf numFmtId="0" fontId="1" fillId="0" borderId="18" xfId="0" applyFont="1" applyFill="1" applyBorder="1" applyAlignment="1" applyProtection="1">
      <alignment horizontal="left" vertical="center"/>
      <protection locked="0"/>
    </xf>
    <xf numFmtId="0" fontId="1" fillId="0" borderId="17" xfId="0" applyFont="1" applyFill="1" applyBorder="1" applyAlignment="1" applyProtection="1">
      <alignment horizontal="left" vertical="center"/>
      <protection locked="0"/>
    </xf>
    <xf numFmtId="0" fontId="1" fillId="0" borderId="22" xfId="0" applyFont="1" applyFill="1" applyBorder="1" applyAlignment="1" applyProtection="1">
      <alignment horizontal="left" vertical="center"/>
      <protection locked="0"/>
    </xf>
    <xf numFmtId="164" fontId="2" fillId="6" borderId="2" xfId="0" applyNumberFormat="1" applyFont="1" applyFill="1" applyBorder="1" applyAlignment="1" applyProtection="1">
      <alignment vertical="top"/>
      <protection locked="0"/>
    </xf>
    <xf numFmtId="164" fontId="2" fillId="6" borderId="4" xfId="0" applyNumberFormat="1" applyFont="1" applyFill="1" applyBorder="1" applyAlignment="1" applyProtection="1">
      <alignment vertical="top"/>
      <protection locked="0"/>
    </xf>
    <xf numFmtId="0" fontId="3" fillId="0" borderId="2" xfId="0" applyFont="1" applyFill="1" applyBorder="1" applyAlignment="1">
      <alignment horizontal="left" vertical="center"/>
    </xf>
    <xf numFmtId="0" fontId="3" fillId="0" borderId="4" xfId="0" applyFont="1" applyFill="1" applyBorder="1" applyAlignment="1">
      <alignment horizontal="left" vertical="center"/>
    </xf>
    <xf numFmtId="0" fontId="1" fillId="0" borderId="10" xfId="0" applyFont="1" applyFill="1" applyBorder="1" applyAlignment="1" applyProtection="1">
      <alignment horizontal="left" vertical="center"/>
      <protection locked="0"/>
    </xf>
    <xf numFmtId="0" fontId="0" fillId="0" borderId="18" xfId="0" applyFill="1" applyBorder="1" applyAlignment="1" applyProtection="1">
      <alignment horizontal="left" vertical="center"/>
      <protection locked="0"/>
    </xf>
    <xf numFmtId="0" fontId="0" fillId="0" borderId="17" xfId="0" applyFill="1" applyBorder="1" applyAlignment="1" applyProtection="1">
      <alignment horizontal="left" vertical="center"/>
      <protection locked="0"/>
    </xf>
    <xf numFmtId="0" fontId="2" fillId="2" borderId="5" xfId="0" applyFont="1" applyFill="1" applyBorder="1" applyAlignment="1">
      <alignment horizontal="left"/>
    </xf>
    <xf numFmtId="0" fontId="2" fillId="2" borderId="15" xfId="0" applyFont="1" applyFill="1" applyBorder="1" applyAlignment="1">
      <alignment horizontal="left"/>
    </xf>
    <xf numFmtId="0" fontId="2" fillId="2" borderId="2" xfId="0" applyFont="1" applyFill="1" applyBorder="1" applyAlignment="1">
      <alignment horizontal="left"/>
    </xf>
    <xf numFmtId="0" fontId="2" fillId="2" borderId="4" xfId="0" applyFont="1" applyFill="1" applyBorder="1" applyAlignment="1">
      <alignment horizontal="left"/>
    </xf>
    <xf numFmtId="0" fontId="0" fillId="0" borderId="5" xfId="0" applyFill="1" applyBorder="1" applyAlignment="1" applyProtection="1">
      <alignment horizontal="left" vertical="center"/>
      <protection locked="0"/>
    </xf>
    <xf numFmtId="0" fontId="3" fillId="0" borderId="2" xfId="0" applyFont="1" applyFill="1" applyBorder="1" applyAlignment="1">
      <alignment horizontal="left" vertical="center" wrapText="1"/>
    </xf>
    <xf numFmtId="0" fontId="3" fillId="0" borderId="4" xfId="0" applyFont="1" applyFill="1" applyBorder="1" applyAlignment="1">
      <alignment horizontal="left" vertical="center" wrapText="1"/>
    </xf>
    <xf numFmtId="0" fontId="10" fillId="0" borderId="2" xfId="0" applyFont="1" applyFill="1" applyBorder="1" applyAlignment="1">
      <alignment horizontal="center" vertical="center"/>
    </xf>
    <xf numFmtId="0" fontId="10" fillId="0" borderId="4" xfId="0" applyFont="1" applyFill="1" applyBorder="1" applyAlignment="1">
      <alignment horizontal="center" vertical="center"/>
    </xf>
    <xf numFmtId="0" fontId="11" fillId="8" borderId="27" xfId="0" applyFont="1" applyFill="1" applyBorder="1" applyAlignment="1">
      <alignment horizontal="center" vertical="center" wrapText="1"/>
    </xf>
    <xf numFmtId="0" fontId="11" fillId="8" borderId="28" xfId="0" applyFont="1" applyFill="1" applyBorder="1" applyAlignment="1">
      <alignment horizontal="center" vertical="center" wrapText="1"/>
    </xf>
    <xf numFmtId="0" fontId="11" fillId="8" borderId="29" xfId="0" applyFont="1" applyFill="1" applyBorder="1" applyAlignment="1">
      <alignment horizontal="center" vertical="center" wrapText="1"/>
    </xf>
    <xf numFmtId="164" fontId="11" fillId="8" borderId="27" xfId="0" applyNumberFormat="1" applyFont="1" applyFill="1" applyBorder="1" applyAlignment="1">
      <alignment horizontal="center" vertical="center"/>
    </xf>
    <xf numFmtId="0" fontId="11" fillId="8" borderId="24" xfId="0" applyFont="1" applyFill="1" applyBorder="1" applyAlignment="1">
      <alignment horizontal="center" vertical="center"/>
    </xf>
    <xf numFmtId="0" fontId="11" fillId="8" borderId="28" xfId="0" applyFont="1" applyFill="1" applyBorder="1" applyAlignment="1">
      <alignment horizontal="center" vertical="center"/>
    </xf>
    <xf numFmtId="0" fontId="11" fillId="8" borderId="25" xfId="0" applyFont="1" applyFill="1" applyBorder="1" applyAlignment="1">
      <alignment horizontal="center" vertical="center"/>
    </xf>
    <xf numFmtId="0" fontId="11" fillId="8" borderId="29" xfId="0" applyFont="1" applyFill="1" applyBorder="1" applyAlignment="1">
      <alignment horizontal="center" vertical="center"/>
    </xf>
    <xf numFmtId="0" fontId="11" fillId="8" borderId="26" xfId="0" applyFont="1" applyFill="1" applyBorder="1" applyAlignment="1">
      <alignment horizontal="center" vertical="center"/>
    </xf>
    <xf numFmtId="0" fontId="3" fillId="0" borderId="2" xfId="1" applyFont="1" applyBorder="1" applyAlignment="1">
      <alignment horizontal="left" vertical="center" wrapText="1"/>
    </xf>
    <xf numFmtId="0" fontId="3" fillId="0" borderId="4" xfId="1" applyFont="1" applyBorder="1" applyAlignment="1">
      <alignment horizontal="left" vertical="center" wrapText="1"/>
    </xf>
    <xf numFmtId="0" fontId="3" fillId="0" borderId="2" xfId="1" applyFont="1" applyBorder="1" applyAlignment="1">
      <alignment horizontal="left" vertical="center"/>
    </xf>
    <xf numFmtId="0" fontId="3" fillId="0" borderId="4" xfId="1" applyFont="1" applyBorder="1" applyAlignment="1">
      <alignment horizontal="left" vertical="center"/>
    </xf>
    <xf numFmtId="0" fontId="11" fillId="8" borderId="27" xfId="1" applyFont="1" applyFill="1" applyBorder="1" applyAlignment="1">
      <alignment horizontal="center" vertical="center" wrapText="1"/>
    </xf>
    <xf numFmtId="0" fontId="11" fillId="8" borderId="28" xfId="1" applyFont="1" applyFill="1" applyBorder="1" applyAlignment="1">
      <alignment horizontal="center" vertical="center" wrapText="1"/>
    </xf>
    <xf numFmtId="0" fontId="11" fillId="8" borderId="29" xfId="1" applyFont="1" applyFill="1" applyBorder="1" applyAlignment="1">
      <alignment horizontal="center" vertical="center" wrapText="1"/>
    </xf>
    <xf numFmtId="164" fontId="11" fillId="8" borderId="27" xfId="1" applyNumberFormat="1" applyFont="1" applyFill="1" applyBorder="1" applyAlignment="1">
      <alignment horizontal="center" vertical="center"/>
    </xf>
    <xf numFmtId="0" fontId="11" fillId="8" borderId="24" xfId="1" applyFont="1" applyFill="1" applyBorder="1" applyAlignment="1">
      <alignment horizontal="center" vertical="center"/>
    </xf>
    <xf numFmtId="0" fontId="11" fillId="8" borderId="28" xfId="1" applyFont="1" applyFill="1" applyBorder="1" applyAlignment="1">
      <alignment horizontal="center" vertical="center"/>
    </xf>
    <xf numFmtId="0" fontId="11" fillId="8" borderId="25" xfId="1" applyFont="1" applyFill="1" applyBorder="1" applyAlignment="1">
      <alignment horizontal="center" vertical="center"/>
    </xf>
    <xf numFmtId="0" fontId="11" fillId="8" borderId="29" xfId="1" applyFont="1" applyFill="1" applyBorder="1" applyAlignment="1">
      <alignment horizontal="center" vertical="center"/>
    </xf>
    <xf numFmtId="0" fontId="11" fillId="8" borderId="26" xfId="1" applyFont="1" applyFill="1" applyBorder="1" applyAlignment="1">
      <alignment horizontal="center" vertical="center"/>
    </xf>
    <xf numFmtId="0" fontId="10" fillId="0" borderId="2" xfId="1" applyFont="1" applyBorder="1" applyAlignment="1">
      <alignment horizontal="center" vertical="center"/>
    </xf>
    <xf numFmtId="0" fontId="10" fillId="0" borderId="4" xfId="1" applyFont="1" applyBorder="1" applyAlignment="1">
      <alignment horizontal="center" vertical="center"/>
    </xf>
    <xf numFmtId="0" fontId="1" fillId="0" borderId="10" xfId="1" applyBorder="1" applyAlignment="1" applyProtection="1">
      <alignment horizontal="left" vertical="center"/>
      <protection locked="0"/>
    </xf>
    <xf numFmtId="0" fontId="1" fillId="0" borderId="21" xfId="1" applyBorder="1" applyAlignment="1" applyProtection="1">
      <alignment horizontal="left" vertical="center"/>
      <protection locked="0"/>
    </xf>
    <xf numFmtId="164" fontId="1" fillId="3" borderId="8" xfId="1" applyNumberFormat="1" applyFill="1" applyBorder="1" applyAlignment="1" applyProtection="1">
      <alignment horizontal="left" vertical="center"/>
      <protection locked="0"/>
    </xf>
    <xf numFmtId="164" fontId="1" fillId="3" borderId="19" xfId="1" applyNumberFormat="1" applyFill="1" applyBorder="1" applyAlignment="1" applyProtection="1">
      <alignment horizontal="left" vertical="center"/>
      <protection locked="0"/>
    </xf>
    <xf numFmtId="0" fontId="1" fillId="0" borderId="11" xfId="1" applyBorder="1" applyAlignment="1" applyProtection="1">
      <alignment horizontal="left" vertical="center"/>
      <protection locked="0"/>
    </xf>
    <xf numFmtId="164" fontId="1" fillId="3" borderId="9" xfId="1" applyNumberFormat="1" applyFill="1" applyBorder="1" applyAlignment="1" applyProtection="1">
      <alignment horizontal="left" vertical="center"/>
      <protection locked="0"/>
    </xf>
    <xf numFmtId="0" fontId="1" fillId="0" borderId="18" xfId="1" applyBorder="1" applyAlignment="1" applyProtection="1">
      <alignment horizontal="left" vertical="center"/>
      <protection locked="0"/>
    </xf>
    <xf numFmtId="0" fontId="1" fillId="0" borderId="17" xfId="1" applyBorder="1" applyAlignment="1" applyProtection="1">
      <alignment horizontal="left" vertical="center"/>
      <protection locked="0"/>
    </xf>
    <xf numFmtId="0" fontId="1" fillId="0" borderId="22" xfId="1" applyBorder="1" applyAlignment="1" applyProtection="1">
      <alignment horizontal="left" vertical="center"/>
      <protection locked="0"/>
    </xf>
    <xf numFmtId="164" fontId="2" fillId="6" borderId="2" xfId="1" applyNumberFormat="1" applyFont="1" applyFill="1" applyBorder="1" applyAlignment="1" applyProtection="1">
      <alignment vertical="top"/>
      <protection locked="0"/>
    </xf>
    <xf numFmtId="164" fontId="2" fillId="6" borderId="4" xfId="1" applyNumberFormat="1" applyFont="1" applyFill="1" applyBorder="1" applyAlignment="1" applyProtection="1">
      <alignment vertical="top"/>
      <protection locked="0"/>
    </xf>
    <xf numFmtId="0" fontId="2" fillId="2" borderId="5" xfId="1" applyFont="1" applyFill="1" applyBorder="1" applyAlignment="1">
      <alignment horizontal="left"/>
    </xf>
    <xf numFmtId="0" fontId="2" fillId="2" borderId="15" xfId="1" applyFont="1" applyFill="1" applyBorder="1" applyAlignment="1">
      <alignment horizontal="left"/>
    </xf>
    <xf numFmtId="0" fontId="2" fillId="2" borderId="2" xfId="1" applyFont="1" applyFill="1" applyBorder="1" applyAlignment="1">
      <alignment horizontal="left"/>
    </xf>
    <xf numFmtId="0" fontId="2" fillId="2" borderId="4" xfId="1" applyFont="1" applyFill="1" applyBorder="1" applyAlignment="1">
      <alignment horizontal="left"/>
    </xf>
    <xf numFmtId="0" fontId="1" fillId="0" borderId="5" xfId="1" applyBorder="1" applyAlignment="1" applyProtection="1">
      <alignment horizontal="left" vertical="center"/>
      <protection locked="0"/>
    </xf>
    <xf numFmtId="0" fontId="6" fillId="0" borderId="2" xfId="1" applyFont="1" applyBorder="1" applyAlignment="1">
      <alignment horizontal="center" vertical="center"/>
    </xf>
    <xf numFmtId="0" fontId="6" fillId="0" borderId="3" xfId="1" applyFont="1" applyBorder="1" applyAlignment="1">
      <alignment horizontal="center" vertical="center"/>
    </xf>
    <xf numFmtId="0" fontId="6" fillId="0" borderId="4" xfId="1" applyFont="1" applyBorder="1" applyAlignment="1">
      <alignment horizontal="center" vertical="center"/>
    </xf>
    <xf numFmtId="0" fontId="6" fillId="7" borderId="2" xfId="1" applyFont="1" applyFill="1" applyBorder="1" applyAlignment="1" applyProtection="1">
      <alignment horizontal="center" vertical="center"/>
      <protection locked="0"/>
    </xf>
    <xf numFmtId="0" fontId="6" fillId="7" borderId="4" xfId="1" applyFont="1" applyFill="1" applyBorder="1" applyAlignment="1" applyProtection="1">
      <alignment horizontal="center" vertical="center"/>
      <protection locked="0"/>
    </xf>
    <xf numFmtId="0" fontId="6" fillId="0" borderId="0" xfId="1" applyFont="1" applyAlignment="1">
      <alignment horizontal="center" vertical="center"/>
    </xf>
    <xf numFmtId="0" fontId="7" fillId="0" borderId="32" xfId="1" applyFont="1" applyBorder="1" applyAlignment="1">
      <alignment horizontal="center" vertical="center"/>
    </xf>
    <xf numFmtId="0" fontId="7" fillId="0" borderId="31" xfId="1" applyFont="1" applyBorder="1" applyAlignment="1">
      <alignment horizontal="center" vertical="center"/>
    </xf>
    <xf numFmtId="0" fontId="6" fillId="7" borderId="2" xfId="1" applyFont="1" applyFill="1" applyBorder="1" applyAlignment="1">
      <alignment horizontal="center" vertical="center"/>
    </xf>
    <xf numFmtId="0" fontId="6" fillId="7" borderId="4" xfId="1" applyFont="1" applyFill="1" applyBorder="1" applyAlignment="1">
      <alignment horizontal="center" vertical="center"/>
    </xf>
    <xf numFmtId="0" fontId="7" fillId="0" borderId="3" xfId="1" applyFont="1" applyBorder="1" applyAlignment="1">
      <alignment horizontal="center" vertical="center"/>
    </xf>
    <xf numFmtId="0" fontId="7" fillId="0" borderId="3" xfId="0" applyFont="1" applyFill="1" applyBorder="1" applyAlignment="1">
      <alignment horizontal="center" vertical="center"/>
    </xf>
    <xf numFmtId="0" fontId="2" fillId="9" borderId="2" xfId="0" applyFont="1" applyFill="1" applyBorder="1" applyAlignment="1">
      <alignment horizontal="left" vertical="center"/>
    </xf>
    <xf numFmtId="0" fontId="2" fillId="9" borderId="4" xfId="0" applyFont="1" applyFill="1" applyBorder="1" applyAlignment="1">
      <alignment horizontal="left" vertical="center"/>
    </xf>
    <xf numFmtId="0" fontId="2" fillId="2" borderId="0" xfId="0" applyFont="1" applyFill="1" applyBorder="1" applyAlignment="1">
      <alignment horizontal="center" vertical="center"/>
    </xf>
    <xf numFmtId="2" fontId="2" fillId="4" borderId="1" xfId="0" applyNumberFormat="1" applyFont="1" applyFill="1" applyBorder="1" applyAlignment="1">
      <alignment horizontal="left" vertical="top"/>
    </xf>
    <xf numFmtId="0" fontId="10" fillId="0" borderId="3" xfId="0" applyFont="1" applyFill="1" applyBorder="1" applyAlignment="1">
      <alignment horizontal="center" vertical="center"/>
    </xf>
    <xf numFmtId="0" fontId="4" fillId="0" borderId="0" xfId="0" applyFont="1" applyFill="1" applyBorder="1" applyAlignment="1">
      <alignment horizontal="center" vertical="center" wrapText="1"/>
    </xf>
    <xf numFmtId="0" fontId="4" fillId="0" borderId="0" xfId="0" applyFont="1" applyFill="1" applyBorder="1" applyAlignment="1">
      <alignment vertical="center" wrapText="1"/>
    </xf>
  </cellXfs>
  <cellStyles count="2">
    <cellStyle name="Normal" xfId="0" builtinId="0"/>
    <cellStyle name="Normal 2" xfId="1" xr:uid="{94834D9B-1C88-4942-BBA1-887087D00AAC}"/>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calcChain" Target="calcChain.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haredStrings" Target="sharedStrings.xml"/></Relationships>
</file>

<file path=xl/drawings/drawing1.xml><?xml version="1.0" encoding="utf-8"?>
<xdr:wsDr xmlns:xdr="http://schemas.openxmlformats.org/drawingml/2006/spreadsheetDrawing" xmlns:a="http://schemas.openxmlformats.org/drawingml/2006/main">
  <xdr:twoCellAnchor>
    <xdr:from>
      <xdr:col>4</xdr:col>
      <xdr:colOff>400050</xdr:colOff>
      <xdr:row>5</xdr:row>
      <xdr:rowOff>0</xdr:rowOff>
    </xdr:from>
    <xdr:to>
      <xdr:col>7</xdr:col>
      <xdr:colOff>180975</xdr:colOff>
      <xdr:row>13</xdr:row>
      <xdr:rowOff>9525</xdr:rowOff>
    </xdr:to>
    <xdr:sp macro="" textlink="">
      <xdr:nvSpPr>
        <xdr:cNvPr id="2" name="Diamond 1">
          <a:extLst>
            <a:ext uri="{FF2B5EF4-FFF2-40B4-BE49-F238E27FC236}">
              <a16:creationId xmlns:a16="http://schemas.microsoft.com/office/drawing/2014/main" id="{697CF53E-E935-47BA-8B09-C6B8A4B5C76A}"/>
            </a:ext>
          </a:extLst>
        </xdr:cNvPr>
        <xdr:cNvSpPr/>
      </xdr:nvSpPr>
      <xdr:spPr>
        <a:xfrm>
          <a:off x="2533650" y="2543175"/>
          <a:ext cx="1781175" cy="1390650"/>
        </a:xfrm>
        <a:prstGeom prst="diamond">
          <a:avLst/>
        </a:prstGeom>
        <a:solidFill>
          <a:sysClr val="window" lastClr="FFFFFF"/>
        </a:solidFill>
        <a:ln>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lang="en-AU" sz="1100"/>
            <a:t>OR</a:t>
          </a:r>
        </a:p>
      </xdr:txBody>
    </xdr:sp>
    <xdr:clientData/>
  </xdr:twoCellAnchor>
  <xdr:oneCellAnchor>
    <xdr:from>
      <xdr:col>5</xdr:col>
      <xdr:colOff>466725</xdr:colOff>
      <xdr:row>7</xdr:row>
      <xdr:rowOff>47625</xdr:rowOff>
    </xdr:from>
    <xdr:ext cx="617413" cy="530658"/>
    <xdr:sp macro="" textlink="">
      <xdr:nvSpPr>
        <xdr:cNvPr id="3" name="TextBox 2">
          <a:extLst>
            <a:ext uri="{FF2B5EF4-FFF2-40B4-BE49-F238E27FC236}">
              <a16:creationId xmlns:a16="http://schemas.microsoft.com/office/drawing/2014/main" id="{51F5897E-0AB2-47A3-86BA-E423AE4F5E81}"/>
            </a:ext>
          </a:extLst>
        </xdr:cNvPr>
        <xdr:cNvSpPr txBox="1"/>
      </xdr:nvSpPr>
      <xdr:spPr>
        <a:xfrm>
          <a:off x="3133725" y="3000375"/>
          <a:ext cx="617413" cy="530658"/>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lang="en-AU" sz="2800"/>
            <a:t>OR</a:t>
          </a:r>
        </a:p>
      </xdr:txBody>
    </xdr:sp>
    <xdr:clientData/>
  </xdr:oneCellAnchor>
  <xdr:oneCellAnchor>
    <xdr:from>
      <xdr:col>7</xdr:col>
      <xdr:colOff>19050</xdr:colOff>
      <xdr:row>6</xdr:row>
      <xdr:rowOff>76200</xdr:rowOff>
    </xdr:from>
    <xdr:ext cx="1052532" cy="311496"/>
    <xdr:sp macro="" textlink="">
      <xdr:nvSpPr>
        <xdr:cNvPr id="4" name="TextBox 3">
          <a:extLst>
            <a:ext uri="{FF2B5EF4-FFF2-40B4-BE49-F238E27FC236}">
              <a16:creationId xmlns:a16="http://schemas.microsoft.com/office/drawing/2014/main" id="{832AF7F8-4B67-401A-98C9-9D8EF7F03D14}"/>
            </a:ext>
          </a:extLst>
        </xdr:cNvPr>
        <xdr:cNvSpPr txBox="1"/>
      </xdr:nvSpPr>
      <xdr:spPr>
        <a:xfrm>
          <a:off x="4152900" y="2876550"/>
          <a:ext cx="1052532" cy="311496"/>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lang="en-AU" sz="1000" b="1"/>
            <a:t>1ST</a:t>
          </a:r>
          <a:r>
            <a:rPr lang="en-AU" sz="1400"/>
            <a:t> </a:t>
          </a:r>
          <a:r>
            <a:rPr lang="en-AU" sz="1000" b="1"/>
            <a:t>MORTGAGE</a:t>
          </a:r>
        </a:p>
      </xdr:txBody>
    </xdr:sp>
    <xdr:clientData/>
  </xdr:oneCellAnchor>
  <xdr:oneCellAnchor>
    <xdr:from>
      <xdr:col>2</xdr:col>
      <xdr:colOff>438150</xdr:colOff>
      <xdr:row>6</xdr:row>
      <xdr:rowOff>133350</xdr:rowOff>
    </xdr:from>
    <xdr:ext cx="1078500" cy="248851"/>
    <xdr:sp macro="" textlink="">
      <xdr:nvSpPr>
        <xdr:cNvPr id="6" name="TextBox 5">
          <a:extLst>
            <a:ext uri="{FF2B5EF4-FFF2-40B4-BE49-F238E27FC236}">
              <a16:creationId xmlns:a16="http://schemas.microsoft.com/office/drawing/2014/main" id="{81AA8A92-7ED5-48B9-B9DD-E8AB35182C62}"/>
            </a:ext>
          </a:extLst>
        </xdr:cNvPr>
        <xdr:cNvSpPr txBox="1"/>
      </xdr:nvSpPr>
      <xdr:spPr>
        <a:xfrm>
          <a:off x="1504950" y="2933700"/>
          <a:ext cx="1078500" cy="248851"/>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lang="en-AU" sz="1000" b="1"/>
            <a:t>2ND</a:t>
          </a:r>
          <a:r>
            <a:rPr lang="en-AU" sz="1000"/>
            <a:t> </a:t>
          </a:r>
          <a:r>
            <a:rPr lang="en-AU" sz="1000" b="1"/>
            <a:t>MORTGAGE</a:t>
          </a:r>
        </a:p>
      </xdr:txBody>
    </xdr:sp>
    <xdr:clientData/>
  </xdr:oneCellAnchor>
  <xdr:twoCellAnchor>
    <xdr:from>
      <xdr:col>2</xdr:col>
      <xdr:colOff>38100</xdr:colOff>
      <xdr:row>3</xdr:row>
      <xdr:rowOff>428625</xdr:rowOff>
    </xdr:from>
    <xdr:to>
      <xdr:col>4</xdr:col>
      <xdr:colOff>28575</xdr:colOff>
      <xdr:row>3</xdr:row>
      <xdr:rowOff>428625</xdr:rowOff>
    </xdr:to>
    <xdr:cxnSp macro="">
      <xdr:nvCxnSpPr>
        <xdr:cNvPr id="8" name="Straight Arrow Connector 7">
          <a:extLst>
            <a:ext uri="{FF2B5EF4-FFF2-40B4-BE49-F238E27FC236}">
              <a16:creationId xmlns:a16="http://schemas.microsoft.com/office/drawing/2014/main" id="{D2848EDD-8DBB-4384-BE21-BCF612C27264}"/>
            </a:ext>
          </a:extLst>
        </xdr:cNvPr>
        <xdr:cNvCxnSpPr/>
      </xdr:nvCxnSpPr>
      <xdr:spPr>
        <a:xfrm>
          <a:off x="1104900" y="1428750"/>
          <a:ext cx="1057275" cy="0"/>
        </a:xfrm>
        <a:prstGeom prst="straightConnector1">
          <a:avLst/>
        </a:prstGeom>
        <a:ln w="38100">
          <a:tailEnd type="triangle"/>
        </a:ln>
      </xdr:spPr>
      <xdr:style>
        <a:lnRef idx="1">
          <a:schemeClr val="dk1"/>
        </a:lnRef>
        <a:fillRef idx="0">
          <a:schemeClr val="dk1"/>
        </a:fillRef>
        <a:effectRef idx="0">
          <a:schemeClr val="dk1"/>
        </a:effectRef>
        <a:fontRef idx="minor">
          <a:schemeClr val="tx1"/>
        </a:fontRef>
      </xdr:style>
    </xdr:cxnSp>
    <xdr:clientData/>
  </xdr:twoCellAnchor>
  <xdr:twoCellAnchor>
    <xdr:from>
      <xdr:col>1</xdr:col>
      <xdr:colOff>523875</xdr:colOff>
      <xdr:row>16</xdr:row>
      <xdr:rowOff>361950</xdr:rowOff>
    </xdr:from>
    <xdr:to>
      <xdr:col>3</xdr:col>
      <xdr:colOff>0</xdr:colOff>
      <xdr:row>16</xdr:row>
      <xdr:rowOff>361950</xdr:rowOff>
    </xdr:to>
    <xdr:cxnSp macro="">
      <xdr:nvCxnSpPr>
        <xdr:cNvPr id="10" name="Straight Connector 9">
          <a:extLst>
            <a:ext uri="{FF2B5EF4-FFF2-40B4-BE49-F238E27FC236}">
              <a16:creationId xmlns:a16="http://schemas.microsoft.com/office/drawing/2014/main" id="{8BC8AD31-3B66-432A-AF75-23CE715FEE26}"/>
            </a:ext>
          </a:extLst>
        </xdr:cNvPr>
        <xdr:cNvCxnSpPr/>
      </xdr:nvCxnSpPr>
      <xdr:spPr>
        <a:xfrm>
          <a:off x="1057275" y="5553075"/>
          <a:ext cx="542925" cy="0"/>
        </a:xfrm>
        <a:prstGeom prst="line">
          <a:avLst/>
        </a:prstGeom>
        <a:ln w="38100"/>
      </xdr:spPr>
      <xdr:style>
        <a:lnRef idx="1">
          <a:schemeClr val="dk1"/>
        </a:lnRef>
        <a:fillRef idx="0">
          <a:schemeClr val="dk1"/>
        </a:fillRef>
        <a:effectRef idx="0">
          <a:schemeClr val="dk1"/>
        </a:effectRef>
        <a:fontRef idx="minor">
          <a:schemeClr val="tx1"/>
        </a:fontRef>
      </xdr:style>
    </xdr:cxnSp>
    <xdr:clientData/>
  </xdr:twoCellAnchor>
  <xdr:twoCellAnchor>
    <xdr:from>
      <xdr:col>2</xdr:col>
      <xdr:colOff>0</xdr:colOff>
      <xdr:row>3</xdr:row>
      <xdr:rowOff>438150</xdr:rowOff>
    </xdr:from>
    <xdr:to>
      <xdr:col>2</xdr:col>
      <xdr:colOff>9525</xdr:colOff>
      <xdr:row>16</xdr:row>
      <xdr:rowOff>390525</xdr:rowOff>
    </xdr:to>
    <xdr:cxnSp macro="">
      <xdr:nvCxnSpPr>
        <xdr:cNvPr id="14" name="Straight Connector 13">
          <a:extLst>
            <a:ext uri="{FF2B5EF4-FFF2-40B4-BE49-F238E27FC236}">
              <a16:creationId xmlns:a16="http://schemas.microsoft.com/office/drawing/2014/main" id="{903422EF-90F0-4E39-8DD8-0E43FF855B40}"/>
            </a:ext>
          </a:extLst>
        </xdr:cNvPr>
        <xdr:cNvCxnSpPr/>
      </xdr:nvCxnSpPr>
      <xdr:spPr>
        <a:xfrm flipH="1">
          <a:off x="1066800" y="1438275"/>
          <a:ext cx="9525" cy="4143375"/>
        </a:xfrm>
        <a:prstGeom prst="line">
          <a:avLst/>
        </a:prstGeom>
        <a:ln w="38100">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333375</xdr:colOff>
      <xdr:row>15</xdr:row>
      <xdr:rowOff>85725</xdr:rowOff>
    </xdr:from>
    <xdr:ext cx="1304925" cy="311496"/>
    <xdr:sp macro="" textlink="">
      <xdr:nvSpPr>
        <xdr:cNvPr id="15" name="TextBox 14">
          <a:extLst>
            <a:ext uri="{FF2B5EF4-FFF2-40B4-BE49-F238E27FC236}">
              <a16:creationId xmlns:a16="http://schemas.microsoft.com/office/drawing/2014/main" id="{5C5C1CAF-F4A8-404C-8042-BA917C477F3E}"/>
            </a:ext>
          </a:extLst>
        </xdr:cNvPr>
        <xdr:cNvSpPr txBox="1"/>
      </xdr:nvSpPr>
      <xdr:spPr>
        <a:xfrm>
          <a:off x="333375" y="4838700"/>
          <a:ext cx="1304925" cy="311496"/>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spAutoFit/>
        </a:bodyPr>
        <a:lstStyle/>
        <a:p>
          <a:r>
            <a:rPr lang="en-AU" sz="1400" b="1"/>
            <a:t>UPDATE  DATA</a:t>
          </a:r>
        </a:p>
      </xdr:txBody>
    </xdr:sp>
    <xdr:clientData/>
  </xdr:oneCellAnchor>
  <xdr:twoCellAnchor>
    <xdr:from>
      <xdr:col>3</xdr:col>
      <xdr:colOff>504825</xdr:colOff>
      <xdr:row>8</xdr:row>
      <xdr:rowOff>152400</xdr:rowOff>
    </xdr:from>
    <xdr:to>
      <xdr:col>4</xdr:col>
      <xdr:colOff>381000</xdr:colOff>
      <xdr:row>8</xdr:row>
      <xdr:rowOff>152400</xdr:rowOff>
    </xdr:to>
    <xdr:cxnSp macro="">
      <xdr:nvCxnSpPr>
        <xdr:cNvPr id="23" name="Straight Connector 22">
          <a:extLst>
            <a:ext uri="{FF2B5EF4-FFF2-40B4-BE49-F238E27FC236}">
              <a16:creationId xmlns:a16="http://schemas.microsoft.com/office/drawing/2014/main" id="{90E1C922-998A-4043-BCC3-BBD295BBC337}"/>
            </a:ext>
          </a:extLst>
        </xdr:cNvPr>
        <xdr:cNvCxnSpPr/>
      </xdr:nvCxnSpPr>
      <xdr:spPr>
        <a:xfrm>
          <a:off x="2105025" y="3276600"/>
          <a:ext cx="409575" cy="0"/>
        </a:xfrm>
        <a:prstGeom prst="line">
          <a:avLst/>
        </a:prstGeom>
        <a:ln w="38100"/>
      </xdr:spPr>
      <xdr:style>
        <a:lnRef idx="1">
          <a:schemeClr val="dk1"/>
        </a:lnRef>
        <a:fillRef idx="0">
          <a:schemeClr val="dk1"/>
        </a:fillRef>
        <a:effectRef idx="0">
          <a:schemeClr val="dk1"/>
        </a:effectRef>
        <a:fontRef idx="minor">
          <a:schemeClr val="tx1"/>
        </a:fontRef>
      </xdr:style>
    </xdr:cxnSp>
    <xdr:clientData/>
  </xdr:twoCellAnchor>
  <xdr:twoCellAnchor>
    <xdr:from>
      <xdr:col>7</xdr:col>
      <xdr:colOff>190500</xdr:colOff>
      <xdr:row>8</xdr:row>
      <xdr:rowOff>123825</xdr:rowOff>
    </xdr:from>
    <xdr:to>
      <xdr:col>8</xdr:col>
      <xdr:colOff>0</xdr:colOff>
      <xdr:row>8</xdr:row>
      <xdr:rowOff>133350</xdr:rowOff>
    </xdr:to>
    <xdr:cxnSp macro="">
      <xdr:nvCxnSpPr>
        <xdr:cNvPr id="33" name="Straight Connector 32">
          <a:extLst>
            <a:ext uri="{FF2B5EF4-FFF2-40B4-BE49-F238E27FC236}">
              <a16:creationId xmlns:a16="http://schemas.microsoft.com/office/drawing/2014/main" id="{04C57409-483B-4D08-AE68-9D14D84A5F21}"/>
            </a:ext>
          </a:extLst>
        </xdr:cNvPr>
        <xdr:cNvCxnSpPr/>
      </xdr:nvCxnSpPr>
      <xdr:spPr>
        <a:xfrm>
          <a:off x="4324350" y="3248025"/>
          <a:ext cx="342900" cy="9525"/>
        </a:xfrm>
        <a:prstGeom prst="line">
          <a:avLst/>
        </a:prstGeom>
        <a:ln w="38100"/>
      </xdr:spPr>
      <xdr:style>
        <a:lnRef idx="1">
          <a:schemeClr val="dk1"/>
        </a:lnRef>
        <a:fillRef idx="0">
          <a:schemeClr val="dk1"/>
        </a:fillRef>
        <a:effectRef idx="0">
          <a:schemeClr val="dk1"/>
        </a:effectRef>
        <a:fontRef idx="minor">
          <a:schemeClr val="tx1"/>
        </a:fontRef>
      </xdr:style>
    </xdr:cxnSp>
    <xdr:clientData/>
  </xdr:twoCellAnchor>
  <xdr:twoCellAnchor>
    <xdr:from>
      <xdr:col>8</xdr:col>
      <xdr:colOff>9525</xdr:colOff>
      <xdr:row>8</xdr:row>
      <xdr:rowOff>133350</xdr:rowOff>
    </xdr:from>
    <xdr:to>
      <xdr:col>8</xdr:col>
      <xdr:colOff>19050</xdr:colOff>
      <xdr:row>14</xdr:row>
      <xdr:rowOff>0</xdr:rowOff>
    </xdr:to>
    <xdr:cxnSp macro="">
      <xdr:nvCxnSpPr>
        <xdr:cNvPr id="38" name="Straight Arrow Connector 37">
          <a:extLst>
            <a:ext uri="{FF2B5EF4-FFF2-40B4-BE49-F238E27FC236}">
              <a16:creationId xmlns:a16="http://schemas.microsoft.com/office/drawing/2014/main" id="{9A080AEC-3D6D-49A8-8EF8-1BF11C812A84}"/>
            </a:ext>
          </a:extLst>
        </xdr:cNvPr>
        <xdr:cNvCxnSpPr/>
      </xdr:nvCxnSpPr>
      <xdr:spPr>
        <a:xfrm>
          <a:off x="4676775" y="3257550"/>
          <a:ext cx="9525" cy="847725"/>
        </a:xfrm>
        <a:prstGeom prst="straightConnector1">
          <a:avLst/>
        </a:prstGeom>
        <a:ln w="38100">
          <a:solidFill>
            <a:sysClr val="windowText" lastClr="000000"/>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xdr:col>
      <xdr:colOff>504825</xdr:colOff>
      <xdr:row>8</xdr:row>
      <xdr:rowOff>152400</xdr:rowOff>
    </xdr:from>
    <xdr:to>
      <xdr:col>3</xdr:col>
      <xdr:colOff>514350</xdr:colOff>
      <xdr:row>14</xdr:row>
      <xdr:rowOff>19050</xdr:rowOff>
    </xdr:to>
    <xdr:cxnSp macro="">
      <xdr:nvCxnSpPr>
        <xdr:cNvPr id="41" name="Straight Arrow Connector 40">
          <a:extLst>
            <a:ext uri="{FF2B5EF4-FFF2-40B4-BE49-F238E27FC236}">
              <a16:creationId xmlns:a16="http://schemas.microsoft.com/office/drawing/2014/main" id="{DCAE75AF-68DA-4D70-AAB5-43671F0AC891}"/>
            </a:ext>
          </a:extLst>
        </xdr:cNvPr>
        <xdr:cNvCxnSpPr/>
      </xdr:nvCxnSpPr>
      <xdr:spPr>
        <a:xfrm>
          <a:off x="2105025" y="3276600"/>
          <a:ext cx="9525" cy="847725"/>
        </a:xfrm>
        <a:prstGeom prst="straightConnector1">
          <a:avLst/>
        </a:prstGeom>
        <a:ln w="38100">
          <a:solidFill>
            <a:sysClr val="windowText" lastClr="000000"/>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xdr:col>
      <xdr:colOff>9525</xdr:colOff>
      <xdr:row>4</xdr:row>
      <xdr:rowOff>0</xdr:rowOff>
    </xdr:from>
    <xdr:to>
      <xdr:col>6</xdr:col>
      <xdr:colOff>23813</xdr:colOff>
      <xdr:row>5</xdr:row>
      <xdr:rowOff>0</xdr:rowOff>
    </xdr:to>
    <xdr:cxnSp macro="">
      <xdr:nvCxnSpPr>
        <xdr:cNvPr id="42" name="Straight Arrow Connector 41">
          <a:extLst>
            <a:ext uri="{FF2B5EF4-FFF2-40B4-BE49-F238E27FC236}">
              <a16:creationId xmlns:a16="http://schemas.microsoft.com/office/drawing/2014/main" id="{28D782D6-28E4-4016-A3CE-1F6F46159F55}"/>
            </a:ext>
          </a:extLst>
        </xdr:cNvPr>
        <xdr:cNvCxnSpPr>
          <a:endCxn id="2" idx="0"/>
        </xdr:cNvCxnSpPr>
      </xdr:nvCxnSpPr>
      <xdr:spPr>
        <a:xfrm>
          <a:off x="3409950" y="1952625"/>
          <a:ext cx="14288" cy="600075"/>
        </a:xfrm>
        <a:prstGeom prst="straightConnector1">
          <a:avLst/>
        </a:prstGeom>
        <a:ln w="38100">
          <a:solidFill>
            <a:sysClr val="windowText" lastClr="000000"/>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xdr:col>
      <xdr:colOff>552450</xdr:colOff>
      <xdr:row>13</xdr:row>
      <xdr:rowOff>142875</xdr:rowOff>
    </xdr:from>
    <xdr:to>
      <xdr:col>9</xdr:col>
      <xdr:colOff>161925</xdr:colOff>
      <xdr:row>16</xdr:row>
      <xdr:rowOff>276225</xdr:rowOff>
    </xdr:to>
    <xdr:sp macro="" textlink="">
      <xdr:nvSpPr>
        <xdr:cNvPr id="47" name="Diamond 46">
          <a:extLst>
            <a:ext uri="{FF2B5EF4-FFF2-40B4-BE49-F238E27FC236}">
              <a16:creationId xmlns:a16="http://schemas.microsoft.com/office/drawing/2014/main" id="{031C32D8-BE2F-4AA9-9C52-F095A39B1BBD}"/>
            </a:ext>
          </a:extLst>
        </xdr:cNvPr>
        <xdr:cNvSpPr/>
      </xdr:nvSpPr>
      <xdr:spPr>
        <a:xfrm>
          <a:off x="3952875" y="4076700"/>
          <a:ext cx="1409700" cy="1390650"/>
        </a:xfrm>
        <a:prstGeom prst="diamond">
          <a:avLst/>
        </a:prstGeom>
        <a:solidFill>
          <a:sysClr val="window" lastClr="FFFFFF"/>
        </a:solidFill>
        <a:ln>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lang="en-AU" sz="1100"/>
            <a:t>OR</a:t>
          </a:r>
        </a:p>
      </xdr:txBody>
    </xdr:sp>
    <xdr:clientData/>
  </xdr:twoCellAnchor>
  <xdr:oneCellAnchor>
    <xdr:from>
      <xdr:col>7</xdr:col>
      <xdr:colOff>247650</xdr:colOff>
      <xdr:row>14</xdr:row>
      <xdr:rowOff>371475</xdr:rowOff>
    </xdr:from>
    <xdr:ext cx="617413" cy="530658"/>
    <xdr:sp macro="" textlink="">
      <xdr:nvSpPr>
        <xdr:cNvPr id="52" name="TextBox 51">
          <a:extLst>
            <a:ext uri="{FF2B5EF4-FFF2-40B4-BE49-F238E27FC236}">
              <a16:creationId xmlns:a16="http://schemas.microsoft.com/office/drawing/2014/main" id="{FCD8DEE2-1252-4134-8478-8B1A40E749BA}"/>
            </a:ext>
          </a:extLst>
        </xdr:cNvPr>
        <xdr:cNvSpPr txBox="1"/>
      </xdr:nvSpPr>
      <xdr:spPr>
        <a:xfrm>
          <a:off x="4381500" y="4476750"/>
          <a:ext cx="617413" cy="530658"/>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lang="en-AU" sz="2800"/>
            <a:t>OR</a:t>
          </a:r>
        </a:p>
      </xdr:txBody>
    </xdr:sp>
    <xdr:clientData/>
  </xdr:oneCellAnchor>
  <xdr:twoCellAnchor>
    <xdr:from>
      <xdr:col>6</xdr:col>
      <xdr:colOff>4763</xdr:colOff>
      <xdr:row>2</xdr:row>
      <xdr:rowOff>0</xdr:rowOff>
    </xdr:from>
    <xdr:to>
      <xdr:col>6</xdr:col>
      <xdr:colOff>19050</xdr:colOff>
      <xdr:row>3</xdr:row>
      <xdr:rowOff>9525</xdr:rowOff>
    </xdr:to>
    <xdr:cxnSp macro="">
      <xdr:nvCxnSpPr>
        <xdr:cNvPr id="53" name="Straight Arrow Connector 52">
          <a:extLst>
            <a:ext uri="{FF2B5EF4-FFF2-40B4-BE49-F238E27FC236}">
              <a16:creationId xmlns:a16="http://schemas.microsoft.com/office/drawing/2014/main" id="{ADBEC3F9-B049-4C18-A294-9AF2B4DD9FA9}"/>
            </a:ext>
          </a:extLst>
        </xdr:cNvPr>
        <xdr:cNvCxnSpPr/>
      </xdr:nvCxnSpPr>
      <xdr:spPr>
        <a:xfrm flipH="1">
          <a:off x="3405188" y="552450"/>
          <a:ext cx="14287" cy="457200"/>
        </a:xfrm>
        <a:prstGeom prst="straightConnector1">
          <a:avLst/>
        </a:prstGeom>
        <a:ln w="38100">
          <a:solidFill>
            <a:sysClr val="windowText" lastClr="000000"/>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xdr:col>
      <xdr:colOff>519113</xdr:colOff>
      <xdr:row>14</xdr:row>
      <xdr:rowOff>638175</xdr:rowOff>
    </xdr:from>
    <xdr:to>
      <xdr:col>3</xdr:col>
      <xdr:colOff>523875</xdr:colOff>
      <xdr:row>16</xdr:row>
      <xdr:rowOff>28575</xdr:rowOff>
    </xdr:to>
    <xdr:cxnSp macro="">
      <xdr:nvCxnSpPr>
        <xdr:cNvPr id="55" name="Straight Arrow Connector 54">
          <a:extLst>
            <a:ext uri="{FF2B5EF4-FFF2-40B4-BE49-F238E27FC236}">
              <a16:creationId xmlns:a16="http://schemas.microsoft.com/office/drawing/2014/main" id="{DCC7A5FC-3304-4F33-BE2B-663B6A29705A}"/>
            </a:ext>
          </a:extLst>
        </xdr:cNvPr>
        <xdr:cNvCxnSpPr/>
      </xdr:nvCxnSpPr>
      <xdr:spPr>
        <a:xfrm flipH="1">
          <a:off x="2119313" y="4743450"/>
          <a:ext cx="4762" cy="476250"/>
        </a:xfrm>
        <a:prstGeom prst="straightConnector1">
          <a:avLst/>
        </a:prstGeom>
        <a:ln w="38100">
          <a:solidFill>
            <a:sysClr val="windowText" lastClr="000000"/>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xdr:col>
      <xdr:colOff>0</xdr:colOff>
      <xdr:row>15</xdr:row>
      <xdr:rowOff>38100</xdr:rowOff>
    </xdr:from>
    <xdr:to>
      <xdr:col>6</xdr:col>
      <xdr:colOff>9525</xdr:colOff>
      <xdr:row>19</xdr:row>
      <xdr:rowOff>19050</xdr:rowOff>
    </xdr:to>
    <xdr:cxnSp macro="">
      <xdr:nvCxnSpPr>
        <xdr:cNvPr id="58" name="Straight Arrow Connector 57">
          <a:extLst>
            <a:ext uri="{FF2B5EF4-FFF2-40B4-BE49-F238E27FC236}">
              <a16:creationId xmlns:a16="http://schemas.microsoft.com/office/drawing/2014/main" id="{5A0E15FD-202D-4CA1-89CD-A48057D17A67}"/>
            </a:ext>
          </a:extLst>
        </xdr:cNvPr>
        <xdr:cNvCxnSpPr/>
      </xdr:nvCxnSpPr>
      <xdr:spPr>
        <a:xfrm flipH="1">
          <a:off x="3400425" y="4791075"/>
          <a:ext cx="9525" cy="1504950"/>
        </a:xfrm>
        <a:prstGeom prst="straightConnector1">
          <a:avLst/>
        </a:prstGeom>
        <a:ln w="38100">
          <a:solidFill>
            <a:sysClr val="windowText" lastClr="000000"/>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xdr:col>
      <xdr:colOff>0</xdr:colOff>
      <xdr:row>15</xdr:row>
      <xdr:rowOff>28575</xdr:rowOff>
    </xdr:from>
    <xdr:to>
      <xdr:col>10</xdr:col>
      <xdr:colOff>28575</xdr:colOff>
      <xdr:row>19</xdr:row>
      <xdr:rowOff>28575</xdr:rowOff>
    </xdr:to>
    <xdr:cxnSp macro="">
      <xdr:nvCxnSpPr>
        <xdr:cNvPr id="62" name="Straight Arrow Connector 61">
          <a:extLst>
            <a:ext uri="{FF2B5EF4-FFF2-40B4-BE49-F238E27FC236}">
              <a16:creationId xmlns:a16="http://schemas.microsoft.com/office/drawing/2014/main" id="{61AFEA6B-1B5E-4F46-B2C7-FA504D470127}"/>
            </a:ext>
          </a:extLst>
        </xdr:cNvPr>
        <xdr:cNvCxnSpPr/>
      </xdr:nvCxnSpPr>
      <xdr:spPr>
        <a:xfrm>
          <a:off x="6467475" y="4781550"/>
          <a:ext cx="28575" cy="1533525"/>
        </a:xfrm>
        <a:prstGeom prst="straightConnector1">
          <a:avLst/>
        </a:prstGeom>
        <a:ln w="38100">
          <a:solidFill>
            <a:sysClr val="windowText" lastClr="000000"/>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161925</xdr:colOff>
      <xdr:row>15</xdr:row>
      <xdr:rowOff>19050</xdr:rowOff>
    </xdr:from>
    <xdr:to>
      <xdr:col>10</xdr:col>
      <xdr:colOff>0</xdr:colOff>
      <xdr:row>15</xdr:row>
      <xdr:rowOff>19050</xdr:rowOff>
    </xdr:to>
    <xdr:cxnSp macro="">
      <xdr:nvCxnSpPr>
        <xdr:cNvPr id="64" name="Straight Connector 63">
          <a:extLst>
            <a:ext uri="{FF2B5EF4-FFF2-40B4-BE49-F238E27FC236}">
              <a16:creationId xmlns:a16="http://schemas.microsoft.com/office/drawing/2014/main" id="{2F422B52-17BF-4F90-957C-C8ED9813813F}"/>
            </a:ext>
          </a:extLst>
        </xdr:cNvPr>
        <xdr:cNvCxnSpPr>
          <a:stCxn id="47" idx="3"/>
        </xdr:cNvCxnSpPr>
      </xdr:nvCxnSpPr>
      <xdr:spPr>
        <a:xfrm>
          <a:off x="5362575" y="4772025"/>
          <a:ext cx="571500" cy="0"/>
        </a:xfrm>
        <a:prstGeom prst="line">
          <a:avLst/>
        </a:prstGeom>
        <a:ln w="38100"/>
      </xdr:spPr>
      <xdr:style>
        <a:lnRef idx="1">
          <a:schemeClr val="dk1"/>
        </a:lnRef>
        <a:fillRef idx="0">
          <a:schemeClr val="dk1"/>
        </a:fillRef>
        <a:effectRef idx="0">
          <a:schemeClr val="dk1"/>
        </a:effectRef>
        <a:fontRef idx="minor">
          <a:schemeClr val="tx1"/>
        </a:fontRef>
      </xdr:style>
    </xdr:cxnSp>
    <xdr:clientData/>
  </xdr:twoCellAnchor>
  <xdr:twoCellAnchor>
    <xdr:from>
      <xdr:col>6</xdr:col>
      <xdr:colOff>19050</xdr:colOff>
      <xdr:row>15</xdr:row>
      <xdr:rowOff>19050</xdr:rowOff>
    </xdr:from>
    <xdr:to>
      <xdr:col>6</xdr:col>
      <xdr:colOff>552450</xdr:colOff>
      <xdr:row>15</xdr:row>
      <xdr:rowOff>19050</xdr:rowOff>
    </xdr:to>
    <xdr:cxnSp macro="">
      <xdr:nvCxnSpPr>
        <xdr:cNvPr id="65" name="Straight Connector 64">
          <a:extLst>
            <a:ext uri="{FF2B5EF4-FFF2-40B4-BE49-F238E27FC236}">
              <a16:creationId xmlns:a16="http://schemas.microsoft.com/office/drawing/2014/main" id="{68F8F59E-E5CE-43D7-A0D0-AC4C6360E178}"/>
            </a:ext>
          </a:extLst>
        </xdr:cNvPr>
        <xdr:cNvCxnSpPr>
          <a:endCxn id="47" idx="1"/>
        </xdr:cNvCxnSpPr>
      </xdr:nvCxnSpPr>
      <xdr:spPr>
        <a:xfrm>
          <a:off x="3419475" y="4772025"/>
          <a:ext cx="533400" cy="0"/>
        </a:xfrm>
        <a:prstGeom prst="line">
          <a:avLst/>
        </a:prstGeom>
        <a:ln w="38100"/>
      </xdr:spPr>
      <xdr:style>
        <a:lnRef idx="1">
          <a:schemeClr val="dk1"/>
        </a:lnRef>
        <a:fillRef idx="0">
          <a:schemeClr val="dk1"/>
        </a:fillRef>
        <a:effectRef idx="0">
          <a:schemeClr val="dk1"/>
        </a:effectRef>
        <a:fontRef idx="minor">
          <a:schemeClr val="tx1"/>
        </a:fontRef>
      </xdr:style>
    </xdr:cxnSp>
    <xdr:clientData/>
  </xdr:twoCellAnchor>
  <xdr:oneCellAnchor>
    <xdr:from>
      <xdr:col>6</xdr:col>
      <xdr:colOff>19050</xdr:colOff>
      <xdr:row>14</xdr:row>
      <xdr:rowOff>247650</xdr:rowOff>
    </xdr:from>
    <xdr:ext cx="583621" cy="273152"/>
    <xdr:sp macro="" textlink="">
      <xdr:nvSpPr>
        <xdr:cNvPr id="68" name="TextBox 67">
          <a:extLst>
            <a:ext uri="{FF2B5EF4-FFF2-40B4-BE49-F238E27FC236}">
              <a16:creationId xmlns:a16="http://schemas.microsoft.com/office/drawing/2014/main" id="{442AA780-9304-418A-8904-0469A11E563A}"/>
            </a:ext>
          </a:extLst>
        </xdr:cNvPr>
        <xdr:cNvSpPr txBox="1"/>
      </xdr:nvSpPr>
      <xdr:spPr>
        <a:xfrm>
          <a:off x="3419475" y="4352925"/>
          <a:ext cx="583621" cy="27315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lang="en-AU" sz="1000">
              <a:latin typeface="Arial Black" panose="020B0A04020102020204" pitchFamily="34" charset="0"/>
            </a:rPr>
            <a:t>HOLD</a:t>
          </a:r>
        </a:p>
      </xdr:txBody>
    </xdr:sp>
    <xdr:clientData/>
  </xdr:oneCellAnchor>
  <xdr:oneCellAnchor>
    <xdr:from>
      <xdr:col>9</xdr:col>
      <xdr:colOff>0</xdr:colOff>
      <xdr:row>14</xdr:row>
      <xdr:rowOff>285750</xdr:rowOff>
    </xdr:from>
    <xdr:ext cx="540917" cy="273152"/>
    <xdr:sp macro="" textlink="">
      <xdr:nvSpPr>
        <xdr:cNvPr id="70" name="TextBox 69">
          <a:extLst>
            <a:ext uri="{FF2B5EF4-FFF2-40B4-BE49-F238E27FC236}">
              <a16:creationId xmlns:a16="http://schemas.microsoft.com/office/drawing/2014/main" id="{932348B9-9986-4E01-88F3-F4DF89608E5B}"/>
            </a:ext>
          </a:extLst>
        </xdr:cNvPr>
        <xdr:cNvSpPr txBox="1"/>
      </xdr:nvSpPr>
      <xdr:spPr>
        <a:xfrm>
          <a:off x="5715000" y="4391025"/>
          <a:ext cx="540917" cy="27315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lang="en-AU" sz="1000">
              <a:latin typeface="Arial Black" panose="020B0A04020102020204" pitchFamily="34" charset="0"/>
            </a:rPr>
            <a:t>SELL</a:t>
          </a:r>
        </a:p>
      </xdr:txBody>
    </xdr:sp>
    <xdr:clientData/>
  </xdr:oneCellAnchor>
  <xdr:twoCellAnchor>
    <xdr:from>
      <xdr:col>7</xdr:col>
      <xdr:colOff>504825</xdr:colOff>
      <xdr:row>3</xdr:row>
      <xdr:rowOff>466725</xdr:rowOff>
    </xdr:from>
    <xdr:to>
      <xdr:col>12</xdr:col>
      <xdr:colOff>38100</xdr:colOff>
      <xdr:row>3</xdr:row>
      <xdr:rowOff>476250</xdr:rowOff>
    </xdr:to>
    <xdr:cxnSp macro="">
      <xdr:nvCxnSpPr>
        <xdr:cNvPr id="76" name="Straight Arrow Connector 75">
          <a:extLst>
            <a:ext uri="{FF2B5EF4-FFF2-40B4-BE49-F238E27FC236}">
              <a16:creationId xmlns:a16="http://schemas.microsoft.com/office/drawing/2014/main" id="{A5926FF4-4A92-4A81-9405-E361E6443131}"/>
            </a:ext>
          </a:extLst>
        </xdr:cNvPr>
        <xdr:cNvCxnSpPr/>
      </xdr:nvCxnSpPr>
      <xdr:spPr>
        <a:xfrm flipV="1">
          <a:off x="4638675" y="1466850"/>
          <a:ext cx="2600325" cy="9525"/>
        </a:xfrm>
        <a:prstGeom prst="straightConnector1">
          <a:avLst/>
        </a:prstGeom>
        <a:ln w="38100">
          <a:tailEnd type="triangle"/>
        </a:ln>
      </xdr:spPr>
      <xdr:style>
        <a:lnRef idx="1">
          <a:schemeClr val="dk1"/>
        </a:lnRef>
        <a:fillRef idx="0">
          <a:schemeClr val="dk1"/>
        </a:fillRef>
        <a:effectRef idx="0">
          <a:schemeClr val="dk1"/>
        </a:effectRef>
        <a:fontRef idx="minor">
          <a:schemeClr val="tx1"/>
        </a:fontRef>
      </xdr:style>
    </xdr:cxnSp>
    <xdr:clientData/>
  </xdr:twoCellAnchor>
  <xdr:twoCellAnchor>
    <xdr:from>
      <xdr:col>12</xdr:col>
      <xdr:colOff>19050</xdr:colOff>
      <xdr:row>3</xdr:row>
      <xdr:rowOff>438150</xdr:rowOff>
    </xdr:from>
    <xdr:to>
      <xdr:col>12</xdr:col>
      <xdr:colOff>38100</xdr:colOff>
      <xdr:row>21</xdr:row>
      <xdr:rowOff>266700</xdr:rowOff>
    </xdr:to>
    <xdr:cxnSp macro="">
      <xdr:nvCxnSpPr>
        <xdr:cNvPr id="79" name="Straight Connector 78">
          <a:extLst>
            <a:ext uri="{FF2B5EF4-FFF2-40B4-BE49-F238E27FC236}">
              <a16:creationId xmlns:a16="http://schemas.microsoft.com/office/drawing/2014/main" id="{49EFDB88-7869-44D8-8683-09D5E64A1A54}"/>
            </a:ext>
          </a:extLst>
        </xdr:cNvPr>
        <xdr:cNvCxnSpPr/>
      </xdr:nvCxnSpPr>
      <xdr:spPr>
        <a:xfrm flipH="1">
          <a:off x="7219950" y="1438275"/>
          <a:ext cx="19050" cy="6210300"/>
        </a:xfrm>
        <a:prstGeom prst="line">
          <a:avLst/>
        </a:prstGeom>
        <a:ln w="38100">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11</xdr:col>
      <xdr:colOff>28575</xdr:colOff>
      <xdr:row>21</xdr:row>
      <xdr:rowOff>266700</xdr:rowOff>
    </xdr:from>
    <xdr:to>
      <xdr:col>12</xdr:col>
      <xdr:colOff>38100</xdr:colOff>
      <xdr:row>21</xdr:row>
      <xdr:rowOff>266700</xdr:rowOff>
    </xdr:to>
    <xdr:cxnSp macro="">
      <xdr:nvCxnSpPr>
        <xdr:cNvPr id="81" name="Straight Connector 80">
          <a:extLst>
            <a:ext uri="{FF2B5EF4-FFF2-40B4-BE49-F238E27FC236}">
              <a16:creationId xmlns:a16="http://schemas.microsoft.com/office/drawing/2014/main" id="{6CC18E74-6CD2-415B-8917-AAD1297EA881}"/>
            </a:ext>
          </a:extLst>
        </xdr:cNvPr>
        <xdr:cNvCxnSpPr/>
      </xdr:nvCxnSpPr>
      <xdr:spPr>
        <a:xfrm>
          <a:off x="6696075" y="7648575"/>
          <a:ext cx="542925" cy="0"/>
        </a:xfrm>
        <a:prstGeom prst="line">
          <a:avLst/>
        </a:prstGeom>
        <a:ln w="38100"/>
      </xdr:spPr>
      <xdr:style>
        <a:lnRef idx="1">
          <a:schemeClr val="dk1"/>
        </a:lnRef>
        <a:fillRef idx="0">
          <a:schemeClr val="dk1"/>
        </a:fillRef>
        <a:effectRef idx="0">
          <a:schemeClr val="dk1"/>
        </a:effectRef>
        <a:fontRef idx="minor">
          <a:schemeClr val="tx1"/>
        </a:fontRef>
      </xdr:style>
    </xdr:cxnSp>
    <xdr:clientData/>
  </xdr:twoCellAnchor>
  <xdr:twoCellAnchor>
    <xdr:from>
      <xdr:col>6</xdr:col>
      <xdr:colOff>9525</xdr:colOff>
      <xdr:row>20</xdr:row>
      <xdr:rowOff>28575</xdr:rowOff>
    </xdr:from>
    <xdr:to>
      <xdr:col>6</xdr:col>
      <xdr:colOff>14287</xdr:colOff>
      <xdr:row>20</xdr:row>
      <xdr:rowOff>504825</xdr:rowOff>
    </xdr:to>
    <xdr:cxnSp macro="">
      <xdr:nvCxnSpPr>
        <xdr:cNvPr id="83" name="Straight Arrow Connector 82">
          <a:extLst>
            <a:ext uri="{FF2B5EF4-FFF2-40B4-BE49-F238E27FC236}">
              <a16:creationId xmlns:a16="http://schemas.microsoft.com/office/drawing/2014/main" id="{64589E1F-A565-4249-A510-9559099DBB92}"/>
            </a:ext>
          </a:extLst>
        </xdr:cNvPr>
        <xdr:cNvCxnSpPr/>
      </xdr:nvCxnSpPr>
      <xdr:spPr>
        <a:xfrm flipH="1">
          <a:off x="3409950" y="6886575"/>
          <a:ext cx="4762" cy="476250"/>
        </a:xfrm>
        <a:prstGeom prst="straightConnector1">
          <a:avLst/>
        </a:prstGeom>
        <a:ln w="38100">
          <a:solidFill>
            <a:sysClr val="windowText" lastClr="000000"/>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xdr:col>
      <xdr:colOff>9525</xdr:colOff>
      <xdr:row>20</xdr:row>
      <xdr:rowOff>0</xdr:rowOff>
    </xdr:from>
    <xdr:to>
      <xdr:col>10</xdr:col>
      <xdr:colOff>14287</xdr:colOff>
      <xdr:row>20</xdr:row>
      <xdr:rowOff>476250</xdr:rowOff>
    </xdr:to>
    <xdr:cxnSp macro="">
      <xdr:nvCxnSpPr>
        <xdr:cNvPr id="84" name="Straight Arrow Connector 83">
          <a:extLst>
            <a:ext uri="{FF2B5EF4-FFF2-40B4-BE49-F238E27FC236}">
              <a16:creationId xmlns:a16="http://schemas.microsoft.com/office/drawing/2014/main" id="{D3B04A1B-689D-469A-BBD7-7A4CD6CB4F3F}"/>
            </a:ext>
          </a:extLst>
        </xdr:cNvPr>
        <xdr:cNvCxnSpPr/>
      </xdr:nvCxnSpPr>
      <xdr:spPr>
        <a:xfrm flipH="1">
          <a:off x="5943600" y="6858000"/>
          <a:ext cx="4762" cy="476250"/>
        </a:xfrm>
        <a:prstGeom prst="straightConnector1">
          <a:avLst/>
        </a:prstGeom>
        <a:ln w="38100">
          <a:solidFill>
            <a:sysClr val="windowText" lastClr="000000"/>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xdr:col>
      <xdr:colOff>523875</xdr:colOff>
      <xdr:row>22</xdr:row>
      <xdr:rowOff>9525</xdr:rowOff>
    </xdr:from>
    <xdr:to>
      <xdr:col>7</xdr:col>
      <xdr:colOff>528637</xdr:colOff>
      <xdr:row>25</xdr:row>
      <xdr:rowOff>0</xdr:rowOff>
    </xdr:to>
    <xdr:cxnSp macro="">
      <xdr:nvCxnSpPr>
        <xdr:cNvPr id="85" name="Straight Arrow Connector 84">
          <a:extLst>
            <a:ext uri="{FF2B5EF4-FFF2-40B4-BE49-F238E27FC236}">
              <a16:creationId xmlns:a16="http://schemas.microsoft.com/office/drawing/2014/main" id="{A61119E0-4146-462D-87A1-9D576D596120}"/>
            </a:ext>
          </a:extLst>
        </xdr:cNvPr>
        <xdr:cNvCxnSpPr/>
      </xdr:nvCxnSpPr>
      <xdr:spPr>
        <a:xfrm flipH="1">
          <a:off x="4657725" y="8058150"/>
          <a:ext cx="4762" cy="476250"/>
        </a:xfrm>
        <a:prstGeom prst="straightConnector1">
          <a:avLst/>
        </a:prstGeom>
        <a:ln w="38100">
          <a:solidFill>
            <a:sysClr val="windowText" lastClr="000000"/>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5B6FA28-1AB5-4924-B011-C948321E38B5}">
  <dimension ref="A1:A19"/>
  <sheetViews>
    <sheetView workbookViewId="0">
      <selection activeCell="A7" sqref="A7"/>
    </sheetView>
  </sheetViews>
  <sheetFormatPr defaultRowHeight="12.75" x14ac:dyDescent="0.2"/>
  <cols>
    <col min="1" max="1" width="108.1640625" customWidth="1"/>
  </cols>
  <sheetData>
    <row r="1" spans="1:1" ht="27.95" customHeight="1" x14ac:dyDescent="0.2">
      <c r="A1" s="74" t="s">
        <v>98</v>
      </c>
    </row>
    <row r="2" spans="1:1" ht="12" customHeight="1" x14ac:dyDescent="0.2">
      <c r="A2" s="74"/>
    </row>
    <row r="3" spans="1:1" ht="27.95" customHeight="1" x14ac:dyDescent="0.2">
      <c r="A3" s="74" t="s">
        <v>99</v>
      </c>
    </row>
    <row r="4" spans="1:1" ht="23.45" customHeight="1" x14ac:dyDescent="0.2">
      <c r="A4" s="78" t="s">
        <v>104</v>
      </c>
    </row>
    <row r="5" spans="1:1" ht="41.45" customHeight="1" x14ac:dyDescent="0.2">
      <c r="A5" s="76" t="s">
        <v>105</v>
      </c>
    </row>
    <row r="6" spans="1:1" ht="12.95" customHeight="1" x14ac:dyDescent="0.2">
      <c r="A6" s="76"/>
    </row>
    <row r="7" spans="1:1" ht="21.6" customHeight="1" x14ac:dyDescent="0.2">
      <c r="A7" s="80" t="s">
        <v>106</v>
      </c>
    </row>
    <row r="8" spans="1:1" ht="42.95" customHeight="1" x14ac:dyDescent="0.2">
      <c r="A8" s="76" t="s">
        <v>107</v>
      </c>
    </row>
    <row r="9" spans="1:1" ht="59.1" customHeight="1" x14ac:dyDescent="0.2">
      <c r="A9" s="76" t="s">
        <v>100</v>
      </c>
    </row>
    <row r="10" spans="1:1" ht="24.95" customHeight="1" x14ac:dyDescent="0.2">
      <c r="A10" s="79" t="s">
        <v>112</v>
      </c>
    </row>
    <row r="11" spans="1:1" ht="44.45" customHeight="1" x14ac:dyDescent="0.2">
      <c r="A11" s="76" t="s">
        <v>108</v>
      </c>
    </row>
    <row r="12" spans="1:1" ht="12" customHeight="1" x14ac:dyDescent="0.2"/>
    <row r="13" spans="1:1" ht="12.6" customHeight="1" x14ac:dyDescent="0.2">
      <c r="A13" s="79" t="s">
        <v>111</v>
      </c>
    </row>
    <row r="14" spans="1:1" ht="30.6" customHeight="1" x14ac:dyDescent="0.2">
      <c r="A14" s="76" t="s">
        <v>109</v>
      </c>
    </row>
    <row r="15" spans="1:1" ht="15" x14ac:dyDescent="0.2">
      <c r="A15" s="74" t="s">
        <v>101</v>
      </c>
    </row>
    <row r="16" spans="1:1" ht="45.6" customHeight="1" x14ac:dyDescent="0.2">
      <c r="A16" s="77" t="s">
        <v>102</v>
      </c>
    </row>
    <row r="17" spans="1:1" ht="9.6" customHeight="1" x14ac:dyDescent="0.2">
      <c r="A17" s="77"/>
    </row>
    <row r="18" spans="1:1" ht="14.1" customHeight="1" x14ac:dyDescent="0.2">
      <c r="A18" s="78" t="s">
        <v>110</v>
      </c>
    </row>
    <row r="19" spans="1:1" ht="15" x14ac:dyDescent="0.2">
      <c r="A19" s="75" t="s">
        <v>103</v>
      </c>
    </row>
  </sheetData>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C54322B-2EC3-4862-99A3-A8D400155D52}">
  <sheetPr>
    <pageSetUpPr fitToPage="1"/>
  </sheetPr>
  <dimension ref="D1:K26"/>
  <sheetViews>
    <sheetView showGridLines="0" workbookViewId="0">
      <selection activeCell="C13" sqref="C13"/>
    </sheetView>
  </sheetViews>
  <sheetFormatPr defaultRowHeight="12.75" x14ac:dyDescent="0.2"/>
  <cols>
    <col min="6" max="7" width="12.83203125" customWidth="1"/>
    <col min="10" max="11" width="12.83203125" customWidth="1"/>
  </cols>
  <sheetData>
    <row r="1" spans="4:8" ht="13.5" thickBot="1" x14ac:dyDescent="0.25"/>
    <row r="2" spans="4:8" ht="30" customHeight="1" thickBot="1" x14ac:dyDescent="0.25">
      <c r="F2" s="156" t="s">
        <v>54</v>
      </c>
      <c r="G2" s="157"/>
    </row>
    <row r="3" spans="4:8" ht="35.25" customHeight="1" thickBot="1" x14ac:dyDescent="0.25"/>
    <row r="4" spans="4:8" ht="75" customHeight="1" thickBot="1" x14ac:dyDescent="0.25">
      <c r="E4" s="153" t="s">
        <v>55</v>
      </c>
      <c r="F4" s="154"/>
      <c r="G4" s="154"/>
      <c r="H4" s="155"/>
    </row>
    <row r="5" spans="4:8" ht="47.25" customHeight="1" x14ac:dyDescent="0.2"/>
    <row r="6" spans="4:8" ht="20.100000000000001" customHeight="1" x14ac:dyDescent="0.2"/>
    <row r="14" spans="4:8" ht="13.5" thickBot="1" x14ac:dyDescent="0.25"/>
    <row r="15" spans="4:8" ht="51" customHeight="1" thickBot="1" x14ac:dyDescent="0.25">
      <c r="D15" s="158" t="s">
        <v>56</v>
      </c>
      <c r="E15" s="159"/>
    </row>
    <row r="16" spans="4:8" ht="34.5" customHeight="1" thickBot="1" x14ac:dyDescent="0.25"/>
    <row r="17" spans="4:11" ht="60" customHeight="1" thickBot="1" x14ac:dyDescent="0.25">
      <c r="D17" s="158" t="s">
        <v>57</v>
      </c>
      <c r="E17" s="159"/>
    </row>
    <row r="19" spans="4:11" ht="13.5" thickBot="1" x14ac:dyDescent="0.25"/>
    <row r="20" spans="4:11" ht="45" customHeight="1" thickBot="1" x14ac:dyDescent="0.25">
      <c r="F20" s="158" t="s">
        <v>58</v>
      </c>
      <c r="G20" s="159"/>
      <c r="J20" s="158" t="s">
        <v>59</v>
      </c>
      <c r="K20" s="159"/>
    </row>
    <row r="21" spans="4:11" ht="41.25" customHeight="1" thickBot="1" x14ac:dyDescent="0.25"/>
    <row r="22" spans="4:11" ht="52.5" customHeight="1" thickBot="1" x14ac:dyDescent="0.25">
      <c r="F22" s="147" t="s">
        <v>60</v>
      </c>
      <c r="G22" s="148"/>
      <c r="H22" s="148"/>
      <c r="I22" s="148"/>
      <c r="J22" s="148"/>
      <c r="K22" s="149"/>
    </row>
    <row r="25" spans="4:11" ht="13.5" thickBot="1" x14ac:dyDescent="0.25"/>
    <row r="26" spans="4:11" ht="40.5" customHeight="1" thickBot="1" x14ac:dyDescent="0.25">
      <c r="G26" s="150" t="s">
        <v>61</v>
      </c>
      <c r="H26" s="151"/>
      <c r="I26" s="151"/>
      <c r="J26" s="152"/>
    </row>
  </sheetData>
  <mergeCells count="8">
    <mergeCell ref="F22:K22"/>
    <mergeCell ref="G26:J26"/>
    <mergeCell ref="E4:H4"/>
    <mergeCell ref="F2:G2"/>
    <mergeCell ref="D15:E15"/>
    <mergeCell ref="D17:E17"/>
    <mergeCell ref="J20:K20"/>
    <mergeCell ref="F20:G20"/>
  </mergeCells>
  <pageMargins left="0.7" right="0.7" top="0.75" bottom="0.75" header="0.3" footer="0.3"/>
  <pageSetup paperSize="9" scale="72" orientation="portrait" horizontalDpi="0" verticalDpi="0"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A681CDA-9A1E-4545-8673-9E2DBACE18E9}">
  <sheetPr>
    <pageSetUpPr fitToPage="1"/>
  </sheetPr>
  <dimension ref="A1:N53"/>
  <sheetViews>
    <sheetView showGridLines="0" tabSelected="1" zoomScale="60" zoomScaleNormal="60" workbookViewId="0">
      <selection activeCell="J26" sqref="J26"/>
    </sheetView>
  </sheetViews>
  <sheetFormatPr defaultRowHeight="12.75" x14ac:dyDescent="0.2"/>
  <cols>
    <col min="1" max="1" width="36.33203125" customWidth="1"/>
    <col min="2" max="2" width="16.6640625" bestFit="1" customWidth="1"/>
    <col min="3" max="3" width="8.83203125" style="4"/>
    <col min="4" max="4" width="4.83203125" style="4" customWidth="1"/>
    <col min="5" max="5" width="40.33203125" customWidth="1"/>
    <col min="6" max="6" width="16.6640625" bestFit="1" customWidth="1"/>
    <col min="7" max="7" width="10.5" style="4" customWidth="1"/>
    <col min="8" max="8" width="4.83203125" style="4" customWidth="1"/>
    <col min="9" max="9" width="44.1640625" customWidth="1"/>
    <col min="10" max="10" width="23.33203125" customWidth="1"/>
    <col min="11" max="11" width="17.1640625" customWidth="1"/>
  </cols>
  <sheetData>
    <row r="1" spans="1:14" ht="30.95" customHeight="1" thickBot="1" x14ac:dyDescent="0.25">
      <c r="A1" s="162" t="s">
        <v>129</v>
      </c>
      <c r="B1" s="163"/>
      <c r="C1" s="163"/>
      <c r="D1" s="163"/>
      <c r="E1" s="163"/>
      <c r="F1" s="164"/>
      <c r="G1" s="34"/>
      <c r="H1" s="34"/>
      <c r="I1" s="62" t="s">
        <v>84</v>
      </c>
      <c r="J1" s="165" t="s">
        <v>43</v>
      </c>
      <c r="K1" s="166"/>
    </row>
    <row r="2" spans="1:14" ht="9.9499999999999993" customHeight="1" thickBot="1" x14ac:dyDescent="0.25">
      <c r="A2" s="167"/>
      <c r="B2" s="167"/>
      <c r="C2" s="167"/>
      <c r="D2" s="167"/>
      <c r="E2" s="167"/>
      <c r="F2" s="167"/>
      <c r="G2" s="167"/>
      <c r="H2" s="18"/>
      <c r="I2" s="15"/>
    </row>
    <row r="3" spans="1:14" ht="23.1" customHeight="1" thickBot="1" x14ac:dyDescent="0.25">
      <c r="A3" s="162" t="s">
        <v>5</v>
      </c>
      <c r="B3" s="163"/>
      <c r="C3" s="163"/>
      <c r="D3" s="163"/>
      <c r="E3" s="163"/>
      <c r="F3" s="164"/>
      <c r="G3" s="34"/>
      <c r="H3" s="34"/>
      <c r="I3" s="162" t="s">
        <v>23</v>
      </c>
      <c r="J3" s="163"/>
      <c r="K3" s="164"/>
      <c r="L3" s="34"/>
      <c r="M3" s="34"/>
      <c r="N3" s="34"/>
    </row>
    <row r="4" spans="1:14" ht="23.1" customHeight="1" thickBot="1" x14ac:dyDescent="0.25">
      <c r="A4" s="145" t="s">
        <v>113</v>
      </c>
      <c r="B4" s="146">
        <v>0.8</v>
      </c>
      <c r="C4" s="19"/>
      <c r="D4" s="19"/>
      <c r="E4" s="19"/>
      <c r="F4" s="19"/>
      <c r="G4" s="34"/>
      <c r="H4" s="34"/>
      <c r="I4" s="19"/>
      <c r="J4" s="19"/>
      <c r="K4" s="19"/>
      <c r="L4" s="34"/>
      <c r="M4" s="34"/>
      <c r="N4" s="34"/>
    </row>
    <row r="5" spans="1:14" ht="24.6" customHeight="1" thickBot="1" x14ac:dyDescent="0.25">
      <c r="A5" s="168" t="s">
        <v>2</v>
      </c>
      <c r="B5" s="168"/>
      <c r="E5" s="168" t="s">
        <v>6</v>
      </c>
      <c r="F5" s="168"/>
      <c r="I5" s="35" t="s">
        <v>24</v>
      </c>
      <c r="K5" s="4"/>
      <c r="N5" s="4"/>
    </row>
    <row r="6" spans="1:14" ht="13.5" thickBot="1" x14ac:dyDescent="0.25">
      <c r="A6" s="177" t="s">
        <v>1</v>
      </c>
      <c r="B6" s="178"/>
      <c r="E6" s="177" t="s">
        <v>7</v>
      </c>
      <c r="F6" s="178"/>
      <c r="I6" s="177" t="s">
        <v>51</v>
      </c>
      <c r="J6" s="178"/>
      <c r="K6" s="4"/>
      <c r="N6" s="4"/>
    </row>
    <row r="7" spans="1:14" ht="13.5" thickBot="1" x14ac:dyDescent="0.25">
      <c r="A7" s="182" t="s">
        <v>62</v>
      </c>
      <c r="B7" s="183"/>
      <c r="E7" s="184" t="s">
        <v>62</v>
      </c>
      <c r="F7" s="185"/>
      <c r="I7" s="70" t="s">
        <v>43</v>
      </c>
      <c r="J7" s="71"/>
      <c r="K7" s="4"/>
      <c r="N7" s="4"/>
    </row>
    <row r="8" spans="1:14" x14ac:dyDescent="0.2">
      <c r="A8" s="186" t="s">
        <v>42</v>
      </c>
      <c r="B8" s="160">
        <v>0</v>
      </c>
      <c r="E8" s="21" t="s">
        <v>65</v>
      </c>
      <c r="F8" s="24">
        <v>0</v>
      </c>
      <c r="I8" s="20" t="s">
        <v>79</v>
      </c>
      <c r="J8" s="27">
        <v>0</v>
      </c>
      <c r="K8" s="4"/>
      <c r="N8" s="4"/>
    </row>
    <row r="9" spans="1:14" ht="13.5" thickBot="1" x14ac:dyDescent="0.25">
      <c r="A9" s="181"/>
      <c r="B9" s="161"/>
      <c r="E9" s="22" t="s">
        <v>66</v>
      </c>
      <c r="F9" s="25">
        <v>0</v>
      </c>
      <c r="I9" s="49" t="s">
        <v>43</v>
      </c>
      <c r="J9" s="50">
        <v>0</v>
      </c>
      <c r="K9" s="4"/>
      <c r="N9" s="4"/>
    </row>
    <row r="10" spans="1:14" x14ac:dyDescent="0.2">
      <c r="A10" s="180" t="s">
        <v>48</v>
      </c>
      <c r="B10" s="161">
        <v>0</v>
      </c>
      <c r="E10" s="21" t="s">
        <v>67</v>
      </c>
      <c r="F10" s="24">
        <v>0</v>
      </c>
      <c r="I10" s="32"/>
      <c r="J10" s="50">
        <v>0</v>
      </c>
      <c r="K10" s="4"/>
      <c r="N10" s="4"/>
    </row>
    <row r="11" spans="1:14" ht="13.5" thickBot="1" x14ac:dyDescent="0.25">
      <c r="A11" s="181"/>
      <c r="B11" s="161"/>
      <c r="E11" s="22" t="s">
        <v>68</v>
      </c>
      <c r="F11" s="26">
        <v>0</v>
      </c>
      <c r="I11" s="32"/>
      <c r="J11" s="50">
        <v>0</v>
      </c>
      <c r="K11" s="4"/>
      <c r="N11" s="4"/>
    </row>
    <row r="12" spans="1:14" ht="13.5" thickBot="1" x14ac:dyDescent="0.25">
      <c r="A12" s="172" t="s">
        <v>49</v>
      </c>
      <c r="B12" s="161">
        <v>0</v>
      </c>
      <c r="E12" s="21" t="s">
        <v>69</v>
      </c>
      <c r="F12" s="24">
        <v>0</v>
      </c>
      <c r="I12" s="33"/>
      <c r="J12" s="26">
        <v>0</v>
      </c>
      <c r="K12" s="4"/>
      <c r="L12" t="s">
        <v>43</v>
      </c>
      <c r="N12" s="4"/>
    </row>
    <row r="13" spans="1:14" ht="19.5" thickBot="1" x14ac:dyDescent="0.25">
      <c r="A13" s="173"/>
      <c r="B13" s="161"/>
      <c r="E13" s="22" t="s">
        <v>70</v>
      </c>
      <c r="F13" s="26">
        <v>0</v>
      </c>
      <c r="I13" s="9" t="s">
        <v>25</v>
      </c>
      <c r="J13" s="29">
        <f>SUM(J8:J12)</f>
        <v>0</v>
      </c>
      <c r="K13" s="42" t="s">
        <v>26</v>
      </c>
      <c r="N13" s="4"/>
    </row>
    <row r="14" spans="1:14" ht="13.5" thickBot="1" x14ac:dyDescent="0.25">
      <c r="A14" s="172" t="s">
        <v>63</v>
      </c>
      <c r="B14" s="161">
        <v>0</v>
      </c>
      <c r="E14" s="21" t="s">
        <v>71</v>
      </c>
      <c r="F14" s="27">
        <v>0</v>
      </c>
      <c r="K14" s="4"/>
      <c r="N14" s="4"/>
    </row>
    <row r="15" spans="1:14" ht="13.5" thickBot="1" x14ac:dyDescent="0.25">
      <c r="A15" s="173"/>
      <c r="B15" s="161"/>
      <c r="E15" s="22" t="s">
        <v>72</v>
      </c>
      <c r="F15" s="26">
        <v>0</v>
      </c>
      <c r="I15" s="16" t="s">
        <v>29</v>
      </c>
      <c r="J15" s="17"/>
      <c r="K15" s="4"/>
      <c r="N15" s="4"/>
    </row>
    <row r="16" spans="1:14" x14ac:dyDescent="0.2">
      <c r="A16" s="172" t="s">
        <v>64</v>
      </c>
      <c r="B16" s="161">
        <v>0</v>
      </c>
      <c r="E16" s="21" t="s">
        <v>73</v>
      </c>
      <c r="F16" s="27">
        <v>0</v>
      </c>
      <c r="I16" s="20" t="s">
        <v>80</v>
      </c>
      <c r="J16" s="27">
        <v>0</v>
      </c>
      <c r="K16" s="4"/>
      <c r="N16" s="4"/>
    </row>
    <row r="17" spans="1:14" ht="13.5" thickBot="1" x14ac:dyDescent="0.25">
      <c r="A17" s="173"/>
      <c r="B17" s="161"/>
      <c r="E17" s="22" t="s">
        <v>74</v>
      </c>
      <c r="F17" s="26">
        <v>0</v>
      </c>
      <c r="I17" s="49" t="s">
        <v>81</v>
      </c>
      <c r="J17" s="50">
        <v>0</v>
      </c>
      <c r="K17" s="4"/>
      <c r="N17" s="4"/>
    </row>
    <row r="18" spans="1:14" x14ac:dyDescent="0.2">
      <c r="A18" s="172" t="s">
        <v>75</v>
      </c>
      <c r="B18" s="161">
        <v>0</v>
      </c>
      <c r="E18" s="21" t="s">
        <v>83</v>
      </c>
      <c r="F18" s="27">
        <v>0</v>
      </c>
      <c r="I18" s="32"/>
      <c r="J18" s="50">
        <v>0</v>
      </c>
      <c r="K18" s="4"/>
      <c r="N18" s="4"/>
    </row>
    <row r="19" spans="1:14" ht="13.5" thickBot="1" x14ac:dyDescent="0.25">
      <c r="A19" s="174"/>
      <c r="B19" s="171"/>
      <c r="E19" s="22" t="s">
        <v>82</v>
      </c>
      <c r="F19" s="25">
        <v>0</v>
      </c>
      <c r="I19" s="32"/>
      <c r="J19" s="50">
        <v>0</v>
      </c>
      <c r="K19" s="4"/>
      <c r="N19" s="4"/>
    </row>
    <row r="20" spans="1:14" ht="13.5" thickBot="1" x14ac:dyDescent="0.25">
      <c r="A20" s="60"/>
      <c r="B20" s="61"/>
      <c r="E20" s="58"/>
      <c r="F20" s="59"/>
      <c r="I20" s="56"/>
      <c r="J20" s="57">
        <v>0</v>
      </c>
      <c r="K20" s="4"/>
      <c r="N20" s="4"/>
    </row>
    <row r="21" spans="1:14" ht="13.5" thickBot="1" x14ac:dyDescent="0.25">
      <c r="A21" s="175" t="s">
        <v>76</v>
      </c>
      <c r="B21" s="176"/>
      <c r="E21" s="175" t="s">
        <v>76</v>
      </c>
      <c r="F21" s="176"/>
      <c r="I21" s="33"/>
      <c r="J21" s="26">
        <v>0</v>
      </c>
      <c r="K21" s="4"/>
      <c r="N21" s="4"/>
    </row>
    <row r="22" spans="1:14" ht="19.5" thickBot="1" x14ac:dyDescent="0.25">
      <c r="A22" s="179" t="s">
        <v>77</v>
      </c>
      <c r="B22" s="160">
        <v>0</v>
      </c>
      <c r="E22" s="179" t="s">
        <v>77</v>
      </c>
      <c r="F22" s="160">
        <v>0</v>
      </c>
      <c r="I22" s="9" t="s">
        <v>27</v>
      </c>
      <c r="J22" s="30">
        <f>SUM(J16:J21)</f>
        <v>0</v>
      </c>
      <c r="K22" s="42" t="s">
        <v>28</v>
      </c>
      <c r="N22" s="4"/>
    </row>
    <row r="23" spans="1:14" ht="13.5" thickBot="1" x14ac:dyDescent="0.25">
      <c r="A23" s="169"/>
      <c r="B23" s="161"/>
      <c r="E23" s="169"/>
      <c r="F23" s="161"/>
      <c r="K23" s="4"/>
      <c r="N23" s="4"/>
    </row>
    <row r="24" spans="1:14" ht="13.5" thickBot="1" x14ac:dyDescent="0.25">
      <c r="A24" s="169" t="s">
        <v>78</v>
      </c>
      <c r="B24" s="161">
        <v>0</v>
      </c>
      <c r="E24" s="169" t="s">
        <v>78</v>
      </c>
      <c r="F24" s="161">
        <v>0</v>
      </c>
      <c r="I24" s="16" t="s">
        <v>97</v>
      </c>
      <c r="J24" s="63" t="s">
        <v>92</v>
      </c>
      <c r="K24" s="51" t="s">
        <v>93</v>
      </c>
      <c r="N24" s="4"/>
    </row>
    <row r="25" spans="1:14" ht="13.5" thickBot="1" x14ac:dyDescent="0.25">
      <c r="A25" s="170"/>
      <c r="B25" s="171"/>
      <c r="D25" s="38"/>
      <c r="E25" s="170"/>
      <c r="F25" s="171"/>
      <c r="I25" s="46" t="s">
        <v>48</v>
      </c>
      <c r="J25" s="27">
        <v>0</v>
      </c>
      <c r="K25" s="27">
        <v>0</v>
      </c>
      <c r="N25" s="4"/>
    </row>
    <row r="26" spans="1:14" ht="18" customHeight="1" thickBot="1" x14ac:dyDescent="0.25">
      <c r="A26" s="28" t="s">
        <v>35</v>
      </c>
      <c r="B26" s="23">
        <f>SUM(B8:B23)</f>
        <v>0</v>
      </c>
      <c r="C26" s="42" t="s">
        <v>11</v>
      </c>
      <c r="D26" s="44"/>
      <c r="E26" s="28" t="s">
        <v>36</v>
      </c>
      <c r="F26" s="23">
        <f>SUM(F8:F23)</f>
        <v>0</v>
      </c>
      <c r="G26" s="42" t="s">
        <v>14</v>
      </c>
      <c r="H26" s="37"/>
      <c r="I26" s="32" t="s">
        <v>49</v>
      </c>
      <c r="J26" s="50">
        <v>0</v>
      </c>
      <c r="K26" s="50">
        <v>0</v>
      </c>
      <c r="N26" s="4"/>
    </row>
    <row r="27" spans="1:14" ht="18" customHeight="1" thickBot="1" x14ac:dyDescent="0.25">
      <c r="D27" s="38"/>
      <c r="I27" s="47" t="s">
        <v>63</v>
      </c>
      <c r="J27" s="50">
        <v>0</v>
      </c>
      <c r="K27" s="50">
        <v>0</v>
      </c>
      <c r="N27" s="4"/>
    </row>
    <row r="28" spans="1:14" ht="26.1" customHeight="1" thickBot="1" x14ac:dyDescent="0.25">
      <c r="A28" s="187" t="s">
        <v>3</v>
      </c>
      <c r="B28" s="188"/>
      <c r="D28" s="38"/>
      <c r="E28" s="177" t="s">
        <v>8</v>
      </c>
      <c r="F28" s="178"/>
      <c r="I28" s="52" t="s">
        <v>64</v>
      </c>
      <c r="J28" s="53">
        <v>0</v>
      </c>
      <c r="K28" s="53">
        <v>0</v>
      </c>
      <c r="N28" s="4"/>
    </row>
    <row r="29" spans="1:14" ht="18.95" customHeight="1" thickBot="1" x14ac:dyDescent="0.25">
      <c r="A29" s="31" t="s">
        <v>44</v>
      </c>
      <c r="B29" s="24">
        <v>0</v>
      </c>
      <c r="D29" s="38"/>
      <c r="E29" s="31" t="s">
        <v>45</v>
      </c>
      <c r="F29" s="24">
        <v>0</v>
      </c>
      <c r="I29" s="48" t="s">
        <v>75</v>
      </c>
      <c r="J29" s="26">
        <v>0</v>
      </c>
      <c r="K29" s="26">
        <v>0</v>
      </c>
      <c r="N29" s="4"/>
    </row>
    <row r="30" spans="1:14" ht="13.5" thickBot="1" x14ac:dyDescent="0.25">
      <c r="A30" s="32"/>
      <c r="B30" s="54">
        <v>0</v>
      </c>
      <c r="D30" s="38"/>
      <c r="E30" s="32"/>
      <c r="F30" s="50">
        <v>0</v>
      </c>
      <c r="I30" s="9" t="s">
        <v>94</v>
      </c>
      <c r="J30" s="23">
        <f>SUM(J25:J29)</f>
        <v>0</v>
      </c>
      <c r="K30" s="23">
        <f>SUM(K25:K29)</f>
        <v>0</v>
      </c>
      <c r="L30" s="245" t="s">
        <v>124</v>
      </c>
      <c r="N30" s="4"/>
    </row>
    <row r="31" spans="1:14" ht="18.75" x14ac:dyDescent="0.2">
      <c r="A31" s="32"/>
      <c r="B31" s="54">
        <v>0</v>
      </c>
      <c r="D31" s="38"/>
      <c r="E31" s="32"/>
      <c r="F31" s="50">
        <v>0</v>
      </c>
      <c r="K31" s="43"/>
      <c r="N31" s="4"/>
    </row>
    <row r="32" spans="1:14" ht="19.5" thickBot="1" x14ac:dyDescent="0.25">
      <c r="A32" s="32"/>
      <c r="B32" s="54">
        <v>0</v>
      </c>
      <c r="D32" s="38"/>
      <c r="E32" s="32"/>
      <c r="F32" s="50">
        <v>0</v>
      </c>
      <c r="I32" s="3" t="s">
        <v>31</v>
      </c>
      <c r="J32" s="14">
        <f>J13+J22+J30</f>
        <v>0</v>
      </c>
      <c r="K32" s="42" t="s">
        <v>30</v>
      </c>
      <c r="N32" s="4"/>
    </row>
    <row r="33" spans="1:14" ht="19.5" thickTop="1" x14ac:dyDescent="0.2">
      <c r="A33" s="32"/>
      <c r="B33" s="54">
        <v>0</v>
      </c>
      <c r="D33" s="38"/>
      <c r="E33" s="32"/>
      <c r="F33" s="50">
        <v>0</v>
      </c>
      <c r="K33" s="43"/>
      <c r="N33" s="4"/>
    </row>
    <row r="34" spans="1:14" ht="19.5" thickBot="1" x14ac:dyDescent="0.25">
      <c r="A34" s="32"/>
      <c r="B34" s="54">
        <v>0</v>
      </c>
      <c r="D34" s="38"/>
      <c r="E34" s="32"/>
      <c r="F34" s="50">
        <v>0</v>
      </c>
      <c r="I34" s="3" t="s">
        <v>32</v>
      </c>
      <c r="J34" s="12">
        <f>F38</f>
        <v>0</v>
      </c>
      <c r="K34" s="43"/>
      <c r="N34" s="4"/>
    </row>
    <row r="35" spans="1:14" ht="20.25" thickTop="1" thickBot="1" x14ac:dyDescent="0.25">
      <c r="A35" s="33"/>
      <c r="B35" s="25">
        <v>0</v>
      </c>
      <c r="D35" s="38"/>
      <c r="E35" s="33"/>
      <c r="F35" s="25">
        <v>0</v>
      </c>
      <c r="K35" s="43"/>
      <c r="N35" s="4"/>
    </row>
    <row r="36" spans="1:14" ht="19.5" thickBot="1" x14ac:dyDescent="0.25">
      <c r="A36" s="9" t="s">
        <v>4</v>
      </c>
      <c r="B36" s="11">
        <f>SUM(B29:B35)</f>
        <v>0</v>
      </c>
      <c r="C36" s="42" t="s">
        <v>12</v>
      </c>
      <c r="D36" s="44"/>
      <c r="E36" s="9" t="s">
        <v>9</v>
      </c>
      <c r="F36" s="11">
        <f>SUM(F29:F35)</f>
        <v>0</v>
      </c>
      <c r="G36" s="42" t="s">
        <v>15</v>
      </c>
      <c r="H36" s="37"/>
      <c r="I36" s="3" t="s">
        <v>33</v>
      </c>
      <c r="J36" s="246">
        <f>IF(J32=0,0,(J34/J32))</f>
        <v>0</v>
      </c>
      <c r="K36" s="42" t="s">
        <v>34</v>
      </c>
      <c r="N36" s="4"/>
    </row>
    <row r="37" spans="1:14" ht="18.75" x14ac:dyDescent="0.2">
      <c r="A37" s="1"/>
      <c r="B37" s="2"/>
      <c r="C37" s="43"/>
      <c r="D37" s="55"/>
      <c r="G37" s="43"/>
      <c r="H37" s="38"/>
      <c r="K37" s="43"/>
      <c r="N37" s="4"/>
    </row>
    <row r="38" spans="1:14" ht="39.6" customHeight="1" thickBot="1" x14ac:dyDescent="0.25">
      <c r="A38" s="45" t="s">
        <v>0</v>
      </c>
      <c r="B38" s="39">
        <f>B26+B36</f>
        <v>0</v>
      </c>
      <c r="C38" s="42" t="s">
        <v>13</v>
      </c>
      <c r="D38" s="44"/>
      <c r="E38" s="45" t="s">
        <v>10</v>
      </c>
      <c r="F38" s="39">
        <f>F26+F36</f>
        <v>0</v>
      </c>
      <c r="G38" s="42" t="s">
        <v>16</v>
      </c>
      <c r="H38" s="37"/>
      <c r="I38" s="7" t="s">
        <v>52</v>
      </c>
      <c r="J38" s="12">
        <f>J32*6</f>
        <v>0</v>
      </c>
      <c r="K38" s="42" t="s">
        <v>134</v>
      </c>
      <c r="N38" s="4"/>
    </row>
    <row r="39" spans="1:14" ht="20.25" thickTop="1" thickBot="1" x14ac:dyDescent="0.25">
      <c r="A39" s="3"/>
      <c r="B39" s="1"/>
      <c r="C39" s="43"/>
      <c r="D39" s="55"/>
      <c r="I39" s="7"/>
      <c r="J39" s="8"/>
      <c r="K39" s="44"/>
      <c r="N39" s="4"/>
    </row>
    <row r="40" spans="1:14" ht="35.450000000000003" customHeight="1" thickTop="1" x14ac:dyDescent="0.2">
      <c r="A40" s="45" t="s">
        <v>17</v>
      </c>
      <c r="B40" s="40">
        <f>B38-F38</f>
        <v>0</v>
      </c>
      <c r="C40" s="42" t="s">
        <v>20</v>
      </c>
      <c r="D40" s="44"/>
      <c r="E40" s="191" t="s">
        <v>96</v>
      </c>
      <c r="F40" s="194">
        <f>K30</f>
        <v>0</v>
      </c>
      <c r="G40" s="195"/>
      <c r="I40" s="7" t="s">
        <v>125</v>
      </c>
      <c r="J40" s="10">
        <f>J38-F38</f>
        <v>0</v>
      </c>
      <c r="K40" s="42" t="s">
        <v>46</v>
      </c>
      <c r="N40" s="4"/>
    </row>
    <row r="41" spans="1:14" ht="18.75" x14ac:dyDescent="0.2">
      <c r="C41" s="43"/>
      <c r="D41" s="55"/>
      <c r="E41" s="192"/>
      <c r="F41" s="196"/>
      <c r="G41" s="197"/>
      <c r="K41" s="43"/>
      <c r="N41" s="4"/>
    </row>
    <row r="42" spans="1:14" ht="33" customHeight="1" thickBot="1" x14ac:dyDescent="0.25">
      <c r="A42" s="45" t="s">
        <v>18</v>
      </c>
      <c r="B42" s="41">
        <v>20000</v>
      </c>
      <c r="C42" s="42" t="s">
        <v>21</v>
      </c>
      <c r="D42" s="44"/>
      <c r="E42" s="193"/>
      <c r="F42" s="198"/>
      <c r="G42" s="199"/>
      <c r="I42" s="7" t="s">
        <v>126</v>
      </c>
      <c r="J42" s="12">
        <f>IF((J38-J34)&gt;B44,B44,(J38-J34))</f>
        <v>0</v>
      </c>
      <c r="K42" s="42" t="s">
        <v>37</v>
      </c>
      <c r="N42" s="4"/>
    </row>
    <row r="43" spans="1:14" ht="19.5" thickTop="1" x14ac:dyDescent="0.2">
      <c r="C43" s="43"/>
      <c r="D43" s="55"/>
      <c r="K43" s="43"/>
      <c r="N43" s="4"/>
    </row>
    <row r="44" spans="1:14" ht="33.950000000000003" customHeight="1" thickBot="1" x14ac:dyDescent="0.25">
      <c r="A44" s="6" t="s">
        <v>19</v>
      </c>
      <c r="B44" s="40">
        <f>(B26*B4)-F26</f>
        <v>0</v>
      </c>
      <c r="C44" s="42" t="s">
        <v>22</v>
      </c>
      <c r="D44" s="44"/>
      <c r="I44" s="36" t="s">
        <v>86</v>
      </c>
      <c r="J44" s="12">
        <f>B36</f>
        <v>0</v>
      </c>
      <c r="K44" s="42" t="s">
        <v>12</v>
      </c>
      <c r="N44" s="4"/>
    </row>
    <row r="45" spans="1:14" ht="14.25" thickTop="1" thickBot="1" x14ac:dyDescent="0.25">
      <c r="D45" s="38"/>
      <c r="N45" s="4"/>
    </row>
    <row r="46" spans="1:14" ht="56.25" customHeight="1" thickTop="1" thickBot="1" x14ac:dyDescent="0.25">
      <c r="A46" s="6" t="s">
        <v>38</v>
      </c>
      <c r="B46" s="40">
        <f>B36</f>
        <v>0</v>
      </c>
      <c r="C46" s="5"/>
      <c r="D46" s="37"/>
      <c r="F46" s="248" t="s">
        <v>131</v>
      </c>
      <c r="G46" s="248"/>
      <c r="H46" s="248"/>
      <c r="I46" s="249" t="s">
        <v>130</v>
      </c>
      <c r="J46" s="67">
        <f>B36+J42</f>
        <v>0</v>
      </c>
      <c r="K46" s="66" t="s">
        <v>39</v>
      </c>
    </row>
    <row r="47" spans="1:14" ht="14.25" thickTop="1" thickBot="1" x14ac:dyDescent="0.25">
      <c r="C47" s="5"/>
      <c r="D47" s="37"/>
    </row>
    <row r="48" spans="1:14" ht="57.75" customHeight="1" thickTop="1" thickBot="1" x14ac:dyDescent="0.25">
      <c r="F48" s="248" t="s">
        <v>135</v>
      </c>
      <c r="G48" s="248"/>
      <c r="H48" s="248"/>
      <c r="I48" s="249" t="s">
        <v>127</v>
      </c>
      <c r="J48" s="67">
        <f>B36+J42</f>
        <v>0</v>
      </c>
      <c r="K48" s="66" t="s">
        <v>132</v>
      </c>
    </row>
    <row r="49" spans="6:11" ht="14.25" thickTop="1" thickBot="1" x14ac:dyDescent="0.25"/>
    <row r="50" spans="6:11" ht="57.75" thickTop="1" thickBot="1" x14ac:dyDescent="0.25">
      <c r="F50" s="248" t="s">
        <v>136</v>
      </c>
      <c r="G50" s="248"/>
      <c r="H50" s="248"/>
      <c r="I50" s="249" t="s">
        <v>127</v>
      </c>
      <c r="J50" s="67">
        <f>B36+J42+(6*J30)</f>
        <v>0</v>
      </c>
      <c r="K50" s="66" t="s">
        <v>133</v>
      </c>
    </row>
    <row r="51" spans="6:11" ht="13.5" thickTop="1" x14ac:dyDescent="0.2"/>
    <row r="52" spans="6:11" ht="13.5" thickBot="1" x14ac:dyDescent="0.25"/>
    <row r="53" spans="6:11" ht="33.75" customHeight="1" thickBot="1" x14ac:dyDescent="0.25">
      <c r="I53" s="81" t="s">
        <v>128</v>
      </c>
      <c r="J53" s="247" t="str">
        <f>IF((J38-J34)&gt;B44,"EQUITY LIMITED","INCOME LIMITED")</f>
        <v>INCOME LIMITED</v>
      </c>
      <c r="K53" s="190"/>
    </row>
  </sheetData>
  <sheetProtection algorithmName="SHA-512" hashValue="0af43INyXO0drFq4NwfrnZZ13VbkwLNEJ/7PvUcG+6gQSpi+SXCmllaSZDGGgbYJ0clQpnIqIjBsj7WoB6Xr1g==" saltValue="Y4LEfgwe1RHVhtF9MvPwRQ==" spinCount="100000" sheet="1" objects="1" scenarios="1" formatColumns="0" selectLockedCells="1"/>
  <mergeCells count="42">
    <mergeCell ref="A28:B28"/>
    <mergeCell ref="E28:F28"/>
    <mergeCell ref="J53:K53"/>
    <mergeCell ref="E40:E42"/>
    <mergeCell ref="F40:G42"/>
    <mergeCell ref="F46:H46"/>
    <mergeCell ref="F48:H48"/>
    <mergeCell ref="F50:H50"/>
    <mergeCell ref="A10:A11"/>
    <mergeCell ref="B10:B11"/>
    <mergeCell ref="A12:A13"/>
    <mergeCell ref="B12:B13"/>
    <mergeCell ref="A14:A15"/>
    <mergeCell ref="B14:B15"/>
    <mergeCell ref="A24:A25"/>
    <mergeCell ref="B24:B25"/>
    <mergeCell ref="E24:E25"/>
    <mergeCell ref="F24:F25"/>
    <mergeCell ref="A16:A17"/>
    <mergeCell ref="B16:B17"/>
    <mergeCell ref="A18:A19"/>
    <mergeCell ref="B18:B19"/>
    <mergeCell ref="A21:B21"/>
    <mergeCell ref="E21:F21"/>
    <mergeCell ref="A22:A23"/>
    <mergeCell ref="B22:B23"/>
    <mergeCell ref="E22:E23"/>
    <mergeCell ref="F22:F23"/>
    <mergeCell ref="B8:B9"/>
    <mergeCell ref="A1:F1"/>
    <mergeCell ref="J1:K1"/>
    <mergeCell ref="A2:G2"/>
    <mergeCell ref="A3:F3"/>
    <mergeCell ref="I3:K3"/>
    <mergeCell ref="A5:B5"/>
    <mergeCell ref="E5:F5"/>
    <mergeCell ref="I6:J6"/>
    <mergeCell ref="A6:B6"/>
    <mergeCell ref="E6:F6"/>
    <mergeCell ref="A7:B7"/>
    <mergeCell ref="E7:F7"/>
    <mergeCell ref="A8:A9"/>
  </mergeCells>
  <pageMargins left="0.7" right="0.7" top="0.75" bottom="0.75" header="0.3" footer="0.3"/>
  <pageSetup paperSize="9" scale="56" orientation="landscape"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7464D98-C797-4D29-9A26-E4529316EF4C}">
  <sheetPr>
    <pageSetUpPr fitToPage="1"/>
  </sheetPr>
  <dimension ref="A1:N49"/>
  <sheetViews>
    <sheetView showGridLines="0" zoomScale="60" zoomScaleNormal="60" workbookViewId="0">
      <selection activeCell="B8" sqref="B8:B9"/>
    </sheetView>
  </sheetViews>
  <sheetFormatPr defaultRowHeight="12.75" x14ac:dyDescent="0.2"/>
  <cols>
    <col min="1" max="1" width="36.33203125" style="84" customWidth="1"/>
    <col min="2" max="2" width="16.6640625" style="84" bestFit="1" customWidth="1"/>
    <col min="3" max="3" width="9.33203125" style="87"/>
    <col min="4" max="4" width="4.83203125" style="87" customWidth="1"/>
    <col min="5" max="5" width="33.83203125" style="84" customWidth="1"/>
    <col min="6" max="6" width="16.6640625" style="84" bestFit="1" customWidth="1"/>
    <col min="7" max="7" width="10.5" style="87" customWidth="1"/>
    <col min="8" max="8" width="4.83203125" style="87" customWidth="1"/>
    <col min="9" max="9" width="44.1640625" style="84" customWidth="1"/>
    <col min="10" max="11" width="17.1640625" style="84" customWidth="1"/>
    <col min="12" max="16384" width="9.33203125" style="84"/>
  </cols>
  <sheetData>
    <row r="1" spans="1:14" ht="31.15" customHeight="1" thickBot="1" x14ac:dyDescent="0.25">
      <c r="A1" s="231" t="s">
        <v>53</v>
      </c>
      <c r="B1" s="232"/>
      <c r="C1" s="232"/>
      <c r="D1" s="232"/>
      <c r="E1" s="232"/>
      <c r="F1" s="233"/>
      <c r="G1" s="82"/>
      <c r="H1" s="82"/>
      <c r="I1" s="83" t="s">
        <v>84</v>
      </c>
      <c r="J1" s="234" t="s">
        <v>114</v>
      </c>
      <c r="K1" s="235"/>
    </row>
    <row r="2" spans="1:14" ht="10.15" customHeight="1" thickBot="1" x14ac:dyDescent="0.25">
      <c r="A2" s="236"/>
      <c r="B2" s="236"/>
      <c r="C2" s="236"/>
      <c r="D2" s="236"/>
      <c r="E2" s="236"/>
      <c r="F2" s="236"/>
      <c r="G2" s="236"/>
      <c r="H2" s="85"/>
      <c r="I2" s="86"/>
    </row>
    <row r="3" spans="1:14" ht="23.1" customHeight="1" thickBot="1" x14ac:dyDescent="0.25">
      <c r="A3" s="162" t="s">
        <v>5</v>
      </c>
      <c r="B3" s="163"/>
      <c r="C3" s="163"/>
      <c r="D3" s="163"/>
      <c r="E3" s="163"/>
      <c r="F3" s="164"/>
      <c r="G3" s="82"/>
      <c r="H3" s="82"/>
      <c r="I3" s="231" t="s">
        <v>23</v>
      </c>
      <c r="J3" s="232"/>
      <c r="K3" s="233"/>
      <c r="L3" s="82"/>
      <c r="M3" s="82"/>
      <c r="N3" s="82"/>
    </row>
    <row r="4" spans="1:14" ht="23.1" customHeight="1" thickBot="1" x14ac:dyDescent="0.25">
      <c r="A4" s="145" t="s">
        <v>113</v>
      </c>
      <c r="B4" s="146">
        <v>0.8</v>
      </c>
      <c r="C4" s="19"/>
      <c r="D4" s="19"/>
      <c r="E4" s="19"/>
      <c r="F4" s="19"/>
      <c r="G4" s="82"/>
      <c r="H4" s="82"/>
      <c r="I4" s="144"/>
      <c r="J4" s="144"/>
      <c r="K4" s="144"/>
      <c r="L4" s="82"/>
      <c r="M4" s="82"/>
      <c r="N4" s="82"/>
    </row>
    <row r="5" spans="1:14" ht="24.6" customHeight="1" thickBot="1" x14ac:dyDescent="0.25">
      <c r="A5" s="237" t="s">
        <v>2</v>
      </c>
      <c r="B5" s="237"/>
      <c r="E5" s="238" t="s">
        <v>6</v>
      </c>
      <c r="F5" s="238"/>
      <c r="I5" s="88" t="s">
        <v>24</v>
      </c>
      <c r="K5" s="87"/>
      <c r="N5" s="87"/>
    </row>
    <row r="6" spans="1:14" ht="13.5" thickBot="1" x14ac:dyDescent="0.25">
      <c r="A6" s="202" t="s">
        <v>1</v>
      </c>
      <c r="B6" s="203"/>
      <c r="E6" s="202" t="s">
        <v>7</v>
      </c>
      <c r="F6" s="203"/>
      <c r="I6" s="202" t="s">
        <v>51</v>
      </c>
      <c r="J6" s="203"/>
      <c r="K6" s="87"/>
      <c r="N6" s="87"/>
    </row>
    <row r="7" spans="1:14" ht="13.5" thickBot="1" x14ac:dyDescent="0.25">
      <c r="A7" s="226" t="s">
        <v>62</v>
      </c>
      <c r="B7" s="227"/>
      <c r="E7" s="228" t="s">
        <v>62</v>
      </c>
      <c r="F7" s="229"/>
      <c r="I7" s="89" t="s">
        <v>43</v>
      </c>
      <c r="J7" s="90"/>
      <c r="K7" s="87"/>
      <c r="N7" s="87"/>
    </row>
    <row r="8" spans="1:14" x14ac:dyDescent="0.2">
      <c r="A8" s="230" t="s">
        <v>42</v>
      </c>
      <c r="B8" s="217">
        <v>650000</v>
      </c>
      <c r="E8" s="91" t="s">
        <v>65</v>
      </c>
      <c r="F8" s="92">
        <v>290109</v>
      </c>
      <c r="I8" s="93" t="s">
        <v>115</v>
      </c>
      <c r="J8" s="92">
        <v>151000</v>
      </c>
      <c r="K8" s="87"/>
      <c r="N8" s="87"/>
    </row>
    <row r="9" spans="1:14" ht="13.5" thickBot="1" x14ac:dyDescent="0.25">
      <c r="A9" s="222"/>
      <c r="B9" s="218"/>
      <c r="E9" s="94" t="s">
        <v>66</v>
      </c>
      <c r="F9" s="95">
        <v>0</v>
      </c>
      <c r="I9" s="96" t="s">
        <v>114</v>
      </c>
      <c r="J9" s="97">
        <v>24000</v>
      </c>
      <c r="K9" s="87"/>
      <c r="N9" s="87"/>
    </row>
    <row r="10" spans="1:14" x14ac:dyDescent="0.2">
      <c r="A10" s="221" t="s">
        <v>48</v>
      </c>
      <c r="B10" s="218">
        <v>478500</v>
      </c>
      <c r="E10" s="91" t="s">
        <v>67</v>
      </c>
      <c r="F10" s="92">
        <v>456500</v>
      </c>
      <c r="I10" s="96" t="s">
        <v>114</v>
      </c>
      <c r="J10" s="97">
        <v>0</v>
      </c>
      <c r="K10" s="87"/>
      <c r="N10" s="87"/>
    </row>
    <row r="11" spans="1:14" ht="13.5" thickBot="1" x14ac:dyDescent="0.25">
      <c r="A11" s="222"/>
      <c r="B11" s="218"/>
      <c r="E11" s="94" t="s">
        <v>68</v>
      </c>
      <c r="F11" s="95">
        <v>0</v>
      </c>
      <c r="I11" s="96"/>
      <c r="J11" s="97">
        <v>0</v>
      </c>
      <c r="K11" s="87"/>
      <c r="N11" s="87"/>
    </row>
    <row r="12" spans="1:14" ht="13.5" thickBot="1" x14ac:dyDescent="0.25">
      <c r="A12" s="221" t="s">
        <v>49</v>
      </c>
      <c r="B12" s="218">
        <v>0</v>
      </c>
      <c r="E12" s="91" t="s">
        <v>69</v>
      </c>
      <c r="F12" s="92">
        <v>0</v>
      </c>
      <c r="I12" s="98"/>
      <c r="J12" s="95">
        <v>0</v>
      </c>
      <c r="K12" s="87"/>
      <c r="L12" s="84" t="s">
        <v>43</v>
      </c>
      <c r="N12" s="87"/>
    </row>
    <row r="13" spans="1:14" ht="19.5" thickBot="1" x14ac:dyDescent="0.25">
      <c r="A13" s="222"/>
      <c r="B13" s="218"/>
      <c r="E13" s="94" t="s">
        <v>70</v>
      </c>
      <c r="F13" s="95">
        <v>0</v>
      </c>
      <c r="I13" s="99" t="s">
        <v>25</v>
      </c>
      <c r="J13" s="100">
        <f>SUM(J7:J12)</f>
        <v>175000</v>
      </c>
      <c r="K13" s="101" t="s">
        <v>26</v>
      </c>
      <c r="N13" s="87"/>
    </row>
    <row r="14" spans="1:14" ht="13.5" thickBot="1" x14ac:dyDescent="0.25">
      <c r="A14" s="221" t="s">
        <v>63</v>
      </c>
      <c r="B14" s="218">
        <v>0</v>
      </c>
      <c r="E14" s="91" t="s">
        <v>71</v>
      </c>
      <c r="F14" s="92">
        <v>0</v>
      </c>
      <c r="K14" s="87"/>
      <c r="N14" s="87"/>
    </row>
    <row r="15" spans="1:14" ht="13.5" thickBot="1" x14ac:dyDescent="0.25">
      <c r="A15" s="222"/>
      <c r="B15" s="218"/>
      <c r="E15" s="94" t="s">
        <v>72</v>
      </c>
      <c r="F15" s="95">
        <v>0</v>
      </c>
      <c r="I15" s="102" t="s">
        <v>29</v>
      </c>
      <c r="J15" s="103"/>
      <c r="K15" s="87"/>
      <c r="N15" s="87"/>
    </row>
    <row r="16" spans="1:14" x14ac:dyDescent="0.2">
      <c r="A16" s="221" t="s">
        <v>64</v>
      </c>
      <c r="B16" s="218">
        <v>0</v>
      </c>
      <c r="E16" s="91" t="s">
        <v>73</v>
      </c>
      <c r="F16" s="92">
        <v>0</v>
      </c>
      <c r="I16" s="93" t="s">
        <v>80</v>
      </c>
      <c r="J16" s="92">
        <v>0</v>
      </c>
      <c r="K16" s="87"/>
      <c r="N16" s="87"/>
    </row>
    <row r="17" spans="1:14" ht="13.5" thickBot="1" x14ac:dyDescent="0.25">
      <c r="A17" s="222"/>
      <c r="B17" s="218"/>
      <c r="E17" s="94" t="s">
        <v>74</v>
      </c>
      <c r="F17" s="95">
        <v>0</v>
      </c>
      <c r="I17" s="96" t="s">
        <v>81</v>
      </c>
      <c r="J17" s="97">
        <v>0</v>
      </c>
      <c r="K17" s="87"/>
      <c r="N17" s="87"/>
    </row>
    <row r="18" spans="1:14" x14ac:dyDescent="0.2">
      <c r="A18" s="221" t="s">
        <v>75</v>
      </c>
      <c r="B18" s="218">
        <v>0</v>
      </c>
      <c r="E18" s="91" t="s">
        <v>83</v>
      </c>
      <c r="F18" s="92">
        <v>0</v>
      </c>
      <c r="I18" s="96"/>
      <c r="J18" s="97">
        <v>0</v>
      </c>
      <c r="K18" s="87"/>
      <c r="N18" s="87"/>
    </row>
    <row r="19" spans="1:14" ht="13.5" thickBot="1" x14ac:dyDescent="0.25">
      <c r="A19" s="223"/>
      <c r="B19" s="220"/>
      <c r="E19" s="94" t="s">
        <v>82</v>
      </c>
      <c r="F19" s="95">
        <v>0</v>
      </c>
      <c r="I19" s="96"/>
      <c r="J19" s="97">
        <v>0</v>
      </c>
      <c r="K19" s="87"/>
      <c r="N19" s="87"/>
    </row>
    <row r="20" spans="1:14" ht="13.5" thickBot="1" x14ac:dyDescent="0.25">
      <c r="A20" s="104"/>
      <c r="B20" s="105"/>
      <c r="E20" s="106"/>
      <c r="F20" s="107"/>
      <c r="I20" s="108"/>
      <c r="J20" s="109">
        <v>0</v>
      </c>
      <c r="K20" s="87"/>
      <c r="N20" s="87"/>
    </row>
    <row r="21" spans="1:14" ht="13.5" thickBot="1" x14ac:dyDescent="0.25">
      <c r="A21" s="224" t="s">
        <v>76</v>
      </c>
      <c r="B21" s="225"/>
      <c r="E21" s="224" t="s">
        <v>76</v>
      </c>
      <c r="F21" s="225"/>
      <c r="I21" s="98"/>
      <c r="J21" s="95">
        <v>0</v>
      </c>
      <c r="K21" s="87"/>
      <c r="N21" s="87"/>
    </row>
    <row r="22" spans="1:14" ht="19.5" thickBot="1" x14ac:dyDescent="0.25">
      <c r="A22" s="215" t="s">
        <v>77</v>
      </c>
      <c r="B22" s="217">
        <v>0</v>
      </c>
      <c r="E22" s="215" t="s">
        <v>77</v>
      </c>
      <c r="F22" s="217">
        <v>0</v>
      </c>
      <c r="I22" s="99" t="s">
        <v>27</v>
      </c>
      <c r="J22" s="100">
        <f>SUM(J15:J21)</f>
        <v>0</v>
      </c>
      <c r="K22" s="101" t="s">
        <v>28</v>
      </c>
      <c r="N22" s="87"/>
    </row>
    <row r="23" spans="1:14" ht="13.5" thickBot="1" x14ac:dyDescent="0.25">
      <c r="A23" s="216"/>
      <c r="B23" s="218"/>
      <c r="E23" s="216"/>
      <c r="F23" s="218"/>
      <c r="K23" s="87"/>
      <c r="N23" s="87"/>
    </row>
    <row r="24" spans="1:14" ht="13.5" thickBot="1" x14ac:dyDescent="0.25">
      <c r="A24" s="216" t="s">
        <v>78</v>
      </c>
      <c r="B24" s="218">
        <v>0</v>
      </c>
      <c r="E24" s="216" t="s">
        <v>78</v>
      </c>
      <c r="F24" s="218">
        <v>0</v>
      </c>
      <c r="I24" s="102" t="s">
        <v>97</v>
      </c>
      <c r="J24" s="110" t="s">
        <v>92</v>
      </c>
      <c r="K24" s="111" t="s">
        <v>93</v>
      </c>
      <c r="N24" s="87"/>
    </row>
    <row r="25" spans="1:14" ht="13.5" thickBot="1" x14ac:dyDescent="0.25">
      <c r="A25" s="219"/>
      <c r="B25" s="220"/>
      <c r="D25" s="112"/>
      <c r="E25" s="219"/>
      <c r="F25" s="220"/>
      <c r="I25" s="93" t="s">
        <v>48</v>
      </c>
      <c r="J25" s="92">
        <v>0</v>
      </c>
      <c r="K25" s="92">
        <v>0</v>
      </c>
      <c r="N25" s="87"/>
    </row>
    <row r="26" spans="1:14" ht="18" customHeight="1" thickBot="1" x14ac:dyDescent="0.25">
      <c r="A26" s="113" t="s">
        <v>35</v>
      </c>
      <c r="B26" s="114">
        <f>SUM(B8:B23)</f>
        <v>1128500</v>
      </c>
      <c r="C26" s="101" t="s">
        <v>11</v>
      </c>
      <c r="D26" s="115"/>
      <c r="E26" s="113" t="s">
        <v>36</v>
      </c>
      <c r="F26" s="114">
        <f>SUM(F8:F23)</f>
        <v>746609</v>
      </c>
      <c r="G26" s="101" t="s">
        <v>14</v>
      </c>
      <c r="H26" s="116"/>
      <c r="I26" s="96" t="s">
        <v>49</v>
      </c>
      <c r="J26" s="97">
        <v>0</v>
      </c>
      <c r="K26" s="97">
        <v>0</v>
      </c>
      <c r="N26" s="87"/>
    </row>
    <row r="27" spans="1:14" ht="18" customHeight="1" thickBot="1" x14ac:dyDescent="0.25">
      <c r="D27" s="112"/>
      <c r="I27" s="117" t="s">
        <v>63</v>
      </c>
      <c r="J27" s="97">
        <v>0</v>
      </c>
      <c r="K27" s="97">
        <v>0</v>
      </c>
      <c r="N27" s="87"/>
    </row>
    <row r="28" spans="1:14" ht="26.1" customHeight="1" thickBot="1" x14ac:dyDescent="0.25">
      <c r="A28" s="200" t="s">
        <v>3</v>
      </c>
      <c r="B28" s="201"/>
      <c r="D28" s="112"/>
      <c r="E28" s="202" t="s">
        <v>8</v>
      </c>
      <c r="F28" s="203"/>
      <c r="I28" s="118" t="s">
        <v>64</v>
      </c>
      <c r="J28" s="119">
        <v>0</v>
      </c>
      <c r="K28" s="119">
        <v>0</v>
      </c>
      <c r="N28" s="87"/>
    </row>
    <row r="29" spans="1:14" ht="19.149999999999999" customHeight="1" thickBot="1" x14ac:dyDescent="0.25">
      <c r="A29" s="120" t="s">
        <v>44</v>
      </c>
      <c r="B29" s="92">
        <v>149000</v>
      </c>
      <c r="D29" s="112"/>
      <c r="E29" s="120" t="s">
        <v>45</v>
      </c>
      <c r="F29" s="92">
        <v>0</v>
      </c>
      <c r="I29" s="121" t="s">
        <v>75</v>
      </c>
      <c r="J29" s="95">
        <v>0</v>
      </c>
      <c r="K29" s="95">
        <v>0</v>
      </c>
      <c r="N29" s="87"/>
    </row>
    <row r="30" spans="1:14" ht="13.5" thickBot="1" x14ac:dyDescent="0.25">
      <c r="A30" s="96" t="s">
        <v>116</v>
      </c>
      <c r="B30" s="97">
        <v>2500</v>
      </c>
      <c r="D30" s="112"/>
      <c r="E30" s="96" t="s">
        <v>117</v>
      </c>
      <c r="F30" s="97">
        <v>1000</v>
      </c>
      <c r="I30" s="99" t="s">
        <v>94</v>
      </c>
      <c r="J30" s="114">
        <f>SUM(J25:J29)</f>
        <v>0</v>
      </c>
      <c r="K30" s="114">
        <f>SUM(K25:K29)</f>
        <v>0</v>
      </c>
      <c r="N30" s="87"/>
    </row>
    <row r="31" spans="1:14" ht="18.75" x14ac:dyDescent="0.2">
      <c r="A31" s="96"/>
      <c r="B31" s="97">
        <v>0</v>
      </c>
      <c r="D31" s="112"/>
      <c r="E31" s="96" t="s">
        <v>118</v>
      </c>
      <c r="F31" s="97">
        <v>1500</v>
      </c>
      <c r="K31" s="122"/>
      <c r="N31" s="87"/>
    </row>
    <row r="32" spans="1:14" ht="19.5" thickBot="1" x14ac:dyDescent="0.25">
      <c r="A32" s="96"/>
      <c r="B32" s="97">
        <v>0</v>
      </c>
      <c r="D32" s="112"/>
      <c r="E32" s="96"/>
      <c r="F32" s="97">
        <v>0</v>
      </c>
      <c r="I32" s="123" t="s">
        <v>31</v>
      </c>
      <c r="J32" s="124">
        <f>J13+J22+J30</f>
        <v>175000</v>
      </c>
      <c r="K32" s="101" t="s">
        <v>30</v>
      </c>
      <c r="N32" s="87"/>
    </row>
    <row r="33" spans="1:14" ht="19.5" thickTop="1" x14ac:dyDescent="0.2">
      <c r="A33" s="96"/>
      <c r="B33" s="97">
        <v>0</v>
      </c>
      <c r="D33" s="112"/>
      <c r="E33" s="96"/>
      <c r="F33" s="97">
        <v>0</v>
      </c>
      <c r="K33" s="122"/>
      <c r="N33" s="87"/>
    </row>
    <row r="34" spans="1:14" ht="19.5" thickBot="1" x14ac:dyDescent="0.25">
      <c r="A34" s="96"/>
      <c r="B34" s="97">
        <v>0</v>
      </c>
      <c r="D34" s="112"/>
      <c r="E34" s="96"/>
      <c r="F34" s="97">
        <v>0</v>
      </c>
      <c r="I34" s="123" t="s">
        <v>32</v>
      </c>
      <c r="J34" s="125">
        <f>F38</f>
        <v>749109</v>
      </c>
      <c r="K34" s="122"/>
      <c r="N34" s="87"/>
    </row>
    <row r="35" spans="1:14" ht="20.25" thickTop="1" thickBot="1" x14ac:dyDescent="0.25">
      <c r="A35" s="98"/>
      <c r="B35" s="95">
        <v>0</v>
      </c>
      <c r="D35" s="112"/>
      <c r="E35" s="98"/>
      <c r="F35" s="95">
        <v>0</v>
      </c>
      <c r="K35" s="122"/>
      <c r="N35" s="87"/>
    </row>
    <row r="36" spans="1:14" ht="19.5" thickBot="1" x14ac:dyDescent="0.25">
      <c r="A36" s="99" t="s">
        <v>4</v>
      </c>
      <c r="B36" s="126">
        <f>SUM(B29:B35)</f>
        <v>151500</v>
      </c>
      <c r="C36" s="101" t="s">
        <v>12</v>
      </c>
      <c r="D36" s="115"/>
      <c r="E36" s="99" t="s">
        <v>9</v>
      </c>
      <c r="F36" s="126">
        <f>SUM(F29:F35)</f>
        <v>2500</v>
      </c>
      <c r="G36" s="101" t="s">
        <v>15</v>
      </c>
      <c r="H36" s="116"/>
      <c r="I36" s="123" t="s">
        <v>33</v>
      </c>
      <c r="J36" s="127">
        <f>IF(J32=0,0,(J34/J32))</f>
        <v>4.2806228571428573</v>
      </c>
      <c r="K36" s="101" t="s">
        <v>34</v>
      </c>
      <c r="N36" s="87"/>
    </row>
    <row r="37" spans="1:14" ht="18.75" x14ac:dyDescent="0.2">
      <c r="B37" s="128"/>
      <c r="C37" s="122"/>
      <c r="D37" s="129"/>
      <c r="G37" s="122"/>
      <c r="H37" s="112"/>
      <c r="K37" s="122"/>
      <c r="N37" s="87"/>
    </row>
    <row r="38" spans="1:14" ht="39.4" customHeight="1" thickBot="1" x14ac:dyDescent="0.25">
      <c r="A38" s="130" t="s">
        <v>0</v>
      </c>
      <c r="B38" s="131">
        <f>B26+B36</f>
        <v>1280000</v>
      </c>
      <c r="C38" s="101" t="s">
        <v>13</v>
      </c>
      <c r="D38" s="115"/>
      <c r="E38" s="130" t="s">
        <v>10</v>
      </c>
      <c r="F38" s="131">
        <f>F26+F36</f>
        <v>749109</v>
      </c>
      <c r="G38" s="101" t="s">
        <v>16</v>
      </c>
      <c r="H38" s="116"/>
      <c r="I38" s="132" t="s">
        <v>52</v>
      </c>
      <c r="J38" s="125">
        <f>J32*6</f>
        <v>1050000</v>
      </c>
      <c r="K38" s="101" t="s">
        <v>34</v>
      </c>
      <c r="N38" s="87"/>
    </row>
    <row r="39" spans="1:14" ht="20.25" thickTop="1" thickBot="1" x14ac:dyDescent="0.25">
      <c r="A39" s="123"/>
      <c r="C39" s="122"/>
      <c r="D39" s="129"/>
      <c r="I39" s="132"/>
      <c r="J39" s="133"/>
      <c r="K39" s="115"/>
      <c r="N39" s="87"/>
    </row>
    <row r="40" spans="1:14" ht="35.65" customHeight="1" thickTop="1" x14ac:dyDescent="0.2">
      <c r="A40" s="130" t="s">
        <v>17</v>
      </c>
      <c r="B40" s="134">
        <f>B38-F38</f>
        <v>530891</v>
      </c>
      <c r="C40" s="101" t="s">
        <v>20</v>
      </c>
      <c r="D40" s="115"/>
      <c r="E40" s="204" t="s">
        <v>96</v>
      </c>
      <c r="F40" s="207">
        <f>K30</f>
        <v>0</v>
      </c>
      <c r="G40" s="208"/>
      <c r="I40" s="132" t="s">
        <v>41</v>
      </c>
      <c r="J40" s="135">
        <f>J38-F38</f>
        <v>300891</v>
      </c>
      <c r="K40" s="101" t="s">
        <v>46</v>
      </c>
      <c r="N40" s="87"/>
    </row>
    <row r="41" spans="1:14" ht="18.75" x14ac:dyDescent="0.2">
      <c r="C41" s="122"/>
      <c r="D41" s="129"/>
      <c r="E41" s="205"/>
      <c r="F41" s="209"/>
      <c r="G41" s="210"/>
      <c r="K41" s="122"/>
      <c r="N41" s="87"/>
    </row>
    <row r="42" spans="1:14" ht="33" customHeight="1" thickBot="1" x14ac:dyDescent="0.25">
      <c r="A42" s="130" t="s">
        <v>18</v>
      </c>
      <c r="B42" s="136">
        <v>20000</v>
      </c>
      <c r="C42" s="101" t="s">
        <v>21</v>
      </c>
      <c r="D42" s="115"/>
      <c r="E42" s="206"/>
      <c r="F42" s="211"/>
      <c r="G42" s="212"/>
      <c r="I42" s="132" t="s">
        <v>47</v>
      </c>
      <c r="J42" s="125">
        <f>IF((J38-J34)&gt;B44,B44,(J38-J34))</f>
        <v>156191</v>
      </c>
      <c r="K42" s="101" t="s">
        <v>37</v>
      </c>
      <c r="N42" s="87"/>
    </row>
    <row r="43" spans="1:14" ht="19.5" thickTop="1" x14ac:dyDescent="0.2">
      <c r="C43" s="122"/>
      <c r="D43" s="129"/>
      <c r="K43" s="122"/>
      <c r="N43" s="87"/>
    </row>
    <row r="44" spans="1:14" ht="34.15" customHeight="1" thickBot="1" x14ac:dyDescent="0.25">
      <c r="A44" s="137" t="s">
        <v>19</v>
      </c>
      <c r="B44" s="134">
        <f>(B26*B4)-F26</f>
        <v>156191</v>
      </c>
      <c r="C44" s="101" t="s">
        <v>22</v>
      </c>
      <c r="D44" s="115"/>
      <c r="I44" s="138" t="s">
        <v>86</v>
      </c>
      <c r="J44" s="125">
        <f>B36</f>
        <v>151500</v>
      </c>
      <c r="K44" s="101" t="s">
        <v>12</v>
      </c>
      <c r="N44" s="87"/>
    </row>
    <row r="45" spans="1:14" ht="14.25" thickTop="1" thickBot="1" x14ac:dyDescent="0.25">
      <c r="D45" s="112"/>
      <c r="N45" s="87"/>
    </row>
    <row r="46" spans="1:14" ht="35.65" customHeight="1" thickTop="1" thickBot="1" x14ac:dyDescent="0.25">
      <c r="A46" s="137" t="s">
        <v>38</v>
      </c>
      <c r="B46" s="134">
        <f>B36</f>
        <v>151500</v>
      </c>
      <c r="C46" s="139"/>
      <c r="D46" s="116"/>
      <c r="I46" s="140" t="s">
        <v>40</v>
      </c>
      <c r="J46" s="141">
        <f>B36+J42</f>
        <v>307691</v>
      </c>
      <c r="K46" s="142" t="s">
        <v>39</v>
      </c>
    </row>
    <row r="47" spans="1:14" ht="13.5" thickTop="1" x14ac:dyDescent="0.2">
      <c r="C47" s="139"/>
      <c r="D47" s="116"/>
    </row>
    <row r="48" spans="1:14" ht="13.5" thickBot="1" x14ac:dyDescent="0.25"/>
    <row r="49" spans="9:11" ht="21" thickBot="1" x14ac:dyDescent="0.25">
      <c r="I49" s="143" t="s">
        <v>85</v>
      </c>
      <c r="J49" s="213" t="str">
        <f>IF((J38-J34)&gt;B44,"EQUITY LIMITED","INCOME LIMITED")</f>
        <v>EQUITY LIMITED</v>
      </c>
      <c r="K49" s="214"/>
    </row>
  </sheetData>
  <sheetProtection algorithmName="SHA-512" hashValue="9FMvhxd6WVc8OcvQ0ScUWfSAnwsVtz2DbBQLNeSSk1X1pNEebR/LrGvWj5S2hkr+1pxnGEFVT8R9/990tx8SvA==" saltValue="F8LNWfJjF1eq4fx44mG+XA==" spinCount="100000" sheet="1" objects="1" scenarios="1" formatColumns="0" selectLockedCells="1"/>
  <mergeCells count="39">
    <mergeCell ref="A8:A9"/>
    <mergeCell ref="B8:B9"/>
    <mergeCell ref="A1:F1"/>
    <mergeCell ref="J1:K1"/>
    <mergeCell ref="A2:G2"/>
    <mergeCell ref="A3:F3"/>
    <mergeCell ref="I3:K3"/>
    <mergeCell ref="A5:B5"/>
    <mergeCell ref="E5:F5"/>
    <mergeCell ref="A6:B6"/>
    <mergeCell ref="E6:F6"/>
    <mergeCell ref="I6:J6"/>
    <mergeCell ref="A7:B7"/>
    <mergeCell ref="E7:F7"/>
    <mergeCell ref="E21:F21"/>
    <mergeCell ref="A10:A11"/>
    <mergeCell ref="B10:B11"/>
    <mergeCell ref="A12:A13"/>
    <mergeCell ref="B12:B13"/>
    <mergeCell ref="A14:A15"/>
    <mergeCell ref="B14:B15"/>
    <mergeCell ref="A16:A17"/>
    <mergeCell ref="B16:B17"/>
    <mergeCell ref="A18:A19"/>
    <mergeCell ref="B18:B19"/>
    <mergeCell ref="A21:B21"/>
    <mergeCell ref="A22:A23"/>
    <mergeCell ref="B22:B23"/>
    <mergeCell ref="E22:E23"/>
    <mergeCell ref="F22:F23"/>
    <mergeCell ref="A24:A25"/>
    <mergeCell ref="B24:B25"/>
    <mergeCell ref="E24:E25"/>
    <mergeCell ref="F24:F25"/>
    <mergeCell ref="A28:B28"/>
    <mergeCell ref="E28:F28"/>
    <mergeCell ref="E40:E42"/>
    <mergeCell ref="F40:G42"/>
    <mergeCell ref="J49:K49"/>
  </mergeCells>
  <pageMargins left="0.7" right="0.7" top="0.75" bottom="0.75" header="0.3" footer="0.3"/>
  <pageSetup paperSize="9" scale="56" orientation="landscape"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85561A9-E09B-497B-AFEC-517B49163183}">
  <sheetPr>
    <pageSetUpPr fitToPage="1"/>
  </sheetPr>
  <dimension ref="A1:N49"/>
  <sheetViews>
    <sheetView showGridLines="0" zoomScale="80" zoomScaleNormal="80" workbookViewId="0">
      <selection activeCell="B4" sqref="B4"/>
    </sheetView>
  </sheetViews>
  <sheetFormatPr defaultRowHeight="12.75" x14ac:dyDescent="0.2"/>
  <cols>
    <col min="1" max="1" width="36.33203125" style="84" customWidth="1"/>
    <col min="2" max="2" width="16.6640625" style="84" bestFit="1" customWidth="1"/>
    <col min="3" max="3" width="9.33203125" style="87"/>
    <col min="4" max="4" width="4.83203125" style="87" customWidth="1"/>
    <col min="5" max="5" width="33.83203125" style="84" customWidth="1"/>
    <col min="6" max="6" width="16.6640625" style="84" bestFit="1" customWidth="1"/>
    <col min="7" max="7" width="10.5" style="87" customWidth="1"/>
    <col min="8" max="8" width="4.83203125" style="87" customWidth="1"/>
    <col min="9" max="9" width="44.1640625" style="84" customWidth="1"/>
    <col min="10" max="11" width="17.1640625" style="84" customWidth="1"/>
    <col min="12" max="16384" width="9.33203125" style="84"/>
  </cols>
  <sheetData>
    <row r="1" spans="1:14" ht="30.95" customHeight="1" thickBot="1" x14ac:dyDescent="0.25">
      <c r="A1" s="231" t="s">
        <v>53</v>
      </c>
      <c r="B1" s="232"/>
      <c r="C1" s="232"/>
      <c r="D1" s="232"/>
      <c r="E1" s="232"/>
      <c r="F1" s="233"/>
      <c r="G1" s="82"/>
      <c r="H1" s="82"/>
      <c r="I1" s="83" t="s">
        <v>84</v>
      </c>
      <c r="J1" s="239" t="s">
        <v>119</v>
      </c>
      <c r="K1" s="240"/>
    </row>
    <row r="2" spans="1:14" ht="9.9499999999999993" customHeight="1" thickBot="1" x14ac:dyDescent="0.25">
      <c r="A2" s="236"/>
      <c r="B2" s="236"/>
      <c r="C2" s="236"/>
      <c r="D2" s="236"/>
      <c r="E2" s="236"/>
      <c r="F2" s="236"/>
      <c r="G2" s="236"/>
      <c r="H2" s="85"/>
      <c r="I2" s="86"/>
    </row>
    <row r="3" spans="1:14" ht="23.1" customHeight="1" thickBot="1" x14ac:dyDescent="0.25">
      <c r="A3" s="162" t="s">
        <v>5</v>
      </c>
      <c r="B3" s="163"/>
      <c r="C3" s="163"/>
      <c r="D3" s="163"/>
      <c r="E3" s="163"/>
      <c r="F3" s="164"/>
      <c r="G3" s="82"/>
      <c r="H3" s="82"/>
      <c r="I3" s="231" t="s">
        <v>23</v>
      </c>
      <c r="J3" s="232"/>
      <c r="K3" s="233"/>
      <c r="L3" s="82"/>
      <c r="M3" s="82"/>
      <c r="N3" s="82"/>
    </row>
    <row r="4" spans="1:14" ht="23.1" customHeight="1" thickBot="1" x14ac:dyDescent="0.25">
      <c r="A4" s="145" t="s">
        <v>113</v>
      </c>
      <c r="B4" s="146">
        <v>0.8</v>
      </c>
      <c r="C4" s="19"/>
      <c r="D4" s="19"/>
      <c r="E4" s="19"/>
      <c r="F4" s="19"/>
      <c r="G4" s="82"/>
      <c r="H4" s="82"/>
      <c r="I4" s="144"/>
      <c r="J4" s="144"/>
      <c r="K4" s="144"/>
      <c r="L4" s="82"/>
      <c r="M4" s="82"/>
      <c r="N4" s="82"/>
    </row>
    <row r="5" spans="1:14" ht="24.6" customHeight="1" thickBot="1" x14ac:dyDescent="0.25">
      <c r="A5" s="241" t="s">
        <v>2</v>
      </c>
      <c r="B5" s="241"/>
      <c r="E5" s="238" t="s">
        <v>6</v>
      </c>
      <c r="F5" s="238"/>
      <c r="I5" s="88" t="s">
        <v>24</v>
      </c>
      <c r="K5" s="87"/>
      <c r="N5" s="87"/>
    </row>
    <row r="6" spans="1:14" ht="13.5" thickBot="1" x14ac:dyDescent="0.25">
      <c r="A6" s="202" t="s">
        <v>1</v>
      </c>
      <c r="B6" s="203"/>
      <c r="E6" s="202" t="s">
        <v>7</v>
      </c>
      <c r="F6" s="203"/>
      <c r="I6" s="202" t="s">
        <v>51</v>
      </c>
      <c r="J6" s="203"/>
      <c r="K6" s="87"/>
      <c r="N6" s="87"/>
    </row>
    <row r="7" spans="1:14" ht="13.5" thickBot="1" x14ac:dyDescent="0.25">
      <c r="A7" s="226" t="s">
        <v>62</v>
      </c>
      <c r="B7" s="227"/>
      <c r="E7" s="228" t="s">
        <v>62</v>
      </c>
      <c r="F7" s="229"/>
      <c r="I7" s="89" t="s">
        <v>43</v>
      </c>
      <c r="J7" s="90"/>
      <c r="K7" s="87"/>
      <c r="N7" s="87"/>
    </row>
    <row r="8" spans="1:14" x14ac:dyDescent="0.2">
      <c r="A8" s="230" t="s">
        <v>120</v>
      </c>
      <c r="B8" s="217">
        <v>900000</v>
      </c>
      <c r="E8" s="91" t="s">
        <v>65</v>
      </c>
      <c r="F8" s="92">
        <v>374432</v>
      </c>
      <c r="I8" s="93" t="s">
        <v>79</v>
      </c>
      <c r="J8" s="92">
        <v>0</v>
      </c>
      <c r="K8" s="87"/>
      <c r="N8" s="87"/>
    </row>
    <row r="9" spans="1:14" ht="13.5" thickBot="1" x14ac:dyDescent="0.25">
      <c r="A9" s="222"/>
      <c r="B9" s="218"/>
      <c r="E9" s="94" t="s">
        <v>66</v>
      </c>
      <c r="F9" s="95">
        <v>0</v>
      </c>
      <c r="I9" s="96" t="s">
        <v>43</v>
      </c>
      <c r="J9" s="97">
        <v>0</v>
      </c>
      <c r="K9" s="87"/>
      <c r="N9" s="87"/>
    </row>
    <row r="10" spans="1:14" x14ac:dyDescent="0.2">
      <c r="A10" s="221" t="s">
        <v>48</v>
      </c>
      <c r="B10" s="218">
        <v>0</v>
      </c>
      <c r="E10" s="91" t="s">
        <v>67</v>
      </c>
      <c r="F10" s="92">
        <v>0</v>
      </c>
      <c r="I10" s="96"/>
      <c r="J10" s="97">
        <v>0</v>
      </c>
      <c r="K10" s="87"/>
      <c r="N10" s="87"/>
    </row>
    <row r="11" spans="1:14" ht="13.5" thickBot="1" x14ac:dyDescent="0.25">
      <c r="A11" s="222"/>
      <c r="B11" s="218"/>
      <c r="E11" s="94" t="s">
        <v>68</v>
      </c>
      <c r="F11" s="95">
        <v>0</v>
      </c>
      <c r="I11" s="96"/>
      <c r="J11" s="97">
        <v>0</v>
      </c>
      <c r="K11" s="87"/>
      <c r="N11" s="87"/>
    </row>
    <row r="12" spans="1:14" ht="13.5" thickBot="1" x14ac:dyDescent="0.25">
      <c r="A12" s="221" t="s">
        <v>49</v>
      </c>
      <c r="B12" s="218">
        <v>0</v>
      </c>
      <c r="E12" s="91" t="s">
        <v>69</v>
      </c>
      <c r="F12" s="92">
        <v>0</v>
      </c>
      <c r="I12" s="98"/>
      <c r="J12" s="95">
        <v>0</v>
      </c>
      <c r="K12" s="87"/>
      <c r="L12" s="84" t="s">
        <v>43</v>
      </c>
      <c r="N12" s="87"/>
    </row>
    <row r="13" spans="1:14" ht="19.5" thickBot="1" x14ac:dyDescent="0.25">
      <c r="A13" s="222"/>
      <c r="B13" s="218"/>
      <c r="E13" s="94" t="s">
        <v>70</v>
      </c>
      <c r="F13" s="95">
        <v>0</v>
      </c>
      <c r="I13" s="99" t="s">
        <v>25</v>
      </c>
      <c r="J13" s="100">
        <f>SUM(J7:J12)</f>
        <v>0</v>
      </c>
      <c r="K13" s="101" t="s">
        <v>26</v>
      </c>
      <c r="N13" s="87"/>
    </row>
    <row r="14" spans="1:14" ht="13.5" thickBot="1" x14ac:dyDescent="0.25">
      <c r="A14" s="221" t="s">
        <v>63</v>
      </c>
      <c r="B14" s="218">
        <v>0</v>
      </c>
      <c r="E14" s="91" t="s">
        <v>71</v>
      </c>
      <c r="F14" s="92">
        <v>0</v>
      </c>
      <c r="K14" s="87"/>
      <c r="N14" s="87"/>
    </row>
    <row r="15" spans="1:14" ht="13.5" thickBot="1" x14ac:dyDescent="0.25">
      <c r="A15" s="222"/>
      <c r="B15" s="218"/>
      <c r="E15" s="94" t="s">
        <v>72</v>
      </c>
      <c r="F15" s="95">
        <v>0</v>
      </c>
      <c r="I15" s="102" t="s">
        <v>29</v>
      </c>
      <c r="J15" s="103"/>
      <c r="K15" s="87"/>
      <c r="N15" s="87"/>
    </row>
    <row r="16" spans="1:14" x14ac:dyDescent="0.2">
      <c r="A16" s="221" t="s">
        <v>64</v>
      </c>
      <c r="B16" s="218">
        <v>0</v>
      </c>
      <c r="E16" s="91" t="s">
        <v>73</v>
      </c>
      <c r="F16" s="92">
        <v>0</v>
      </c>
      <c r="I16" s="93" t="s">
        <v>80</v>
      </c>
      <c r="J16" s="92">
        <v>0</v>
      </c>
      <c r="K16" s="87"/>
      <c r="N16" s="87"/>
    </row>
    <row r="17" spans="1:14" ht="13.5" thickBot="1" x14ac:dyDescent="0.25">
      <c r="A17" s="222"/>
      <c r="B17" s="218"/>
      <c r="E17" s="94" t="s">
        <v>74</v>
      </c>
      <c r="F17" s="95">
        <v>0</v>
      </c>
      <c r="I17" s="96" t="s">
        <v>121</v>
      </c>
      <c r="J17" s="97">
        <v>20000</v>
      </c>
      <c r="K17" s="87"/>
      <c r="N17" s="87"/>
    </row>
    <row r="18" spans="1:14" x14ac:dyDescent="0.2">
      <c r="A18" s="221" t="s">
        <v>75</v>
      </c>
      <c r="B18" s="218">
        <v>0</v>
      </c>
      <c r="E18" s="91" t="s">
        <v>83</v>
      </c>
      <c r="F18" s="92">
        <v>0</v>
      </c>
      <c r="I18" s="96"/>
      <c r="J18" s="97">
        <v>0</v>
      </c>
      <c r="K18" s="87"/>
      <c r="N18" s="87"/>
    </row>
    <row r="19" spans="1:14" ht="13.5" thickBot="1" x14ac:dyDescent="0.25">
      <c r="A19" s="223"/>
      <c r="B19" s="220"/>
      <c r="E19" s="94" t="s">
        <v>82</v>
      </c>
      <c r="F19" s="95">
        <v>0</v>
      </c>
      <c r="I19" s="96"/>
      <c r="J19" s="97">
        <v>0</v>
      </c>
      <c r="K19" s="87"/>
      <c r="N19" s="87"/>
    </row>
    <row r="20" spans="1:14" ht="13.5" thickBot="1" x14ac:dyDescent="0.25">
      <c r="A20" s="104"/>
      <c r="B20" s="105"/>
      <c r="E20" s="106"/>
      <c r="F20" s="107"/>
      <c r="I20" s="108"/>
      <c r="J20" s="109">
        <v>0</v>
      </c>
      <c r="K20" s="87"/>
      <c r="N20" s="87"/>
    </row>
    <row r="21" spans="1:14" ht="13.5" thickBot="1" x14ac:dyDescent="0.25">
      <c r="A21" s="224" t="s">
        <v>76</v>
      </c>
      <c r="B21" s="225"/>
      <c r="E21" s="224" t="s">
        <v>76</v>
      </c>
      <c r="F21" s="225"/>
      <c r="I21" s="98"/>
      <c r="J21" s="95">
        <v>0</v>
      </c>
      <c r="K21" s="87"/>
      <c r="N21" s="87"/>
    </row>
    <row r="22" spans="1:14" ht="19.5" thickBot="1" x14ac:dyDescent="0.25">
      <c r="A22" s="215" t="s">
        <v>77</v>
      </c>
      <c r="B22" s="217">
        <v>0</v>
      </c>
      <c r="E22" s="215" t="s">
        <v>77</v>
      </c>
      <c r="F22" s="217">
        <v>0</v>
      </c>
      <c r="I22" s="99" t="s">
        <v>27</v>
      </c>
      <c r="J22" s="100">
        <f>SUM(J15:J21)</f>
        <v>20000</v>
      </c>
      <c r="K22" s="101" t="s">
        <v>28</v>
      </c>
      <c r="N22" s="87"/>
    </row>
    <row r="23" spans="1:14" ht="13.5" thickBot="1" x14ac:dyDescent="0.25">
      <c r="A23" s="216"/>
      <c r="B23" s="218"/>
      <c r="E23" s="216"/>
      <c r="F23" s="218"/>
      <c r="K23" s="87"/>
      <c r="N23" s="87"/>
    </row>
    <row r="24" spans="1:14" ht="13.5" thickBot="1" x14ac:dyDescent="0.25">
      <c r="A24" s="216" t="s">
        <v>78</v>
      </c>
      <c r="B24" s="218">
        <v>0</v>
      </c>
      <c r="E24" s="216" t="s">
        <v>78</v>
      </c>
      <c r="F24" s="218">
        <v>0</v>
      </c>
      <c r="I24" s="102" t="s">
        <v>97</v>
      </c>
      <c r="J24" s="110" t="s">
        <v>92</v>
      </c>
      <c r="K24" s="111" t="s">
        <v>93</v>
      </c>
      <c r="N24" s="87"/>
    </row>
    <row r="25" spans="1:14" ht="13.5" thickBot="1" x14ac:dyDescent="0.25">
      <c r="A25" s="219"/>
      <c r="B25" s="220"/>
      <c r="D25" s="112"/>
      <c r="E25" s="219"/>
      <c r="F25" s="220"/>
      <c r="I25" s="93" t="s">
        <v>48</v>
      </c>
      <c r="J25" s="92">
        <v>36000</v>
      </c>
      <c r="K25" s="92">
        <v>20000</v>
      </c>
      <c r="N25" s="87"/>
    </row>
    <row r="26" spans="1:14" ht="18" customHeight="1" thickBot="1" x14ac:dyDescent="0.25">
      <c r="A26" s="113" t="s">
        <v>35</v>
      </c>
      <c r="B26" s="114">
        <f>SUM(B8:B23)</f>
        <v>900000</v>
      </c>
      <c r="C26" s="101" t="s">
        <v>11</v>
      </c>
      <c r="D26" s="115"/>
      <c r="E26" s="113" t="s">
        <v>36</v>
      </c>
      <c r="F26" s="114">
        <f>SUM(F8:F23)</f>
        <v>374432</v>
      </c>
      <c r="G26" s="101" t="s">
        <v>14</v>
      </c>
      <c r="H26" s="116"/>
      <c r="I26" s="96" t="s">
        <v>49</v>
      </c>
      <c r="J26" s="97">
        <v>0</v>
      </c>
      <c r="K26" s="97">
        <v>0</v>
      </c>
      <c r="N26" s="87"/>
    </row>
    <row r="27" spans="1:14" ht="18" customHeight="1" thickBot="1" x14ac:dyDescent="0.25">
      <c r="D27" s="112"/>
      <c r="I27" s="117" t="s">
        <v>63</v>
      </c>
      <c r="J27" s="97">
        <v>0</v>
      </c>
      <c r="K27" s="97">
        <v>0</v>
      </c>
      <c r="N27" s="87"/>
    </row>
    <row r="28" spans="1:14" ht="26.1" customHeight="1" thickBot="1" x14ac:dyDescent="0.25">
      <c r="A28" s="200" t="s">
        <v>3</v>
      </c>
      <c r="B28" s="201"/>
      <c r="D28" s="112"/>
      <c r="E28" s="202" t="s">
        <v>8</v>
      </c>
      <c r="F28" s="203"/>
      <c r="I28" s="118" t="s">
        <v>64</v>
      </c>
      <c r="J28" s="119">
        <v>0</v>
      </c>
      <c r="K28" s="119">
        <v>0</v>
      </c>
      <c r="N28" s="87"/>
    </row>
    <row r="29" spans="1:14" ht="18.95" customHeight="1" thickBot="1" x14ac:dyDescent="0.25">
      <c r="A29" s="120" t="s">
        <v>44</v>
      </c>
      <c r="B29" s="92">
        <v>61664</v>
      </c>
      <c r="D29" s="112"/>
      <c r="E29" s="120" t="s">
        <v>45</v>
      </c>
      <c r="F29" s="92">
        <v>0</v>
      </c>
      <c r="I29" s="121" t="s">
        <v>75</v>
      </c>
      <c r="J29" s="95">
        <v>0</v>
      </c>
      <c r="K29" s="95">
        <v>0</v>
      </c>
      <c r="N29" s="87"/>
    </row>
    <row r="30" spans="1:14" ht="13.5" thickBot="1" x14ac:dyDescent="0.25">
      <c r="A30" s="96" t="s">
        <v>122</v>
      </c>
      <c r="B30" s="97">
        <v>232145</v>
      </c>
      <c r="D30" s="112"/>
      <c r="E30" s="96"/>
      <c r="F30" s="97">
        <v>0</v>
      </c>
      <c r="I30" s="99" t="s">
        <v>94</v>
      </c>
      <c r="J30" s="114">
        <f>SUM(J25:J29)</f>
        <v>36000</v>
      </c>
      <c r="K30" s="114">
        <f>SUM(K25:K29)</f>
        <v>20000</v>
      </c>
      <c r="N30" s="87"/>
    </row>
    <row r="31" spans="1:14" ht="18.75" x14ac:dyDescent="0.2">
      <c r="A31" s="96"/>
      <c r="B31" s="97">
        <v>0</v>
      </c>
      <c r="D31" s="112"/>
      <c r="E31" s="96"/>
      <c r="F31" s="97">
        <v>0</v>
      </c>
      <c r="K31" s="122"/>
      <c r="N31" s="87"/>
    </row>
    <row r="32" spans="1:14" ht="19.5" thickBot="1" x14ac:dyDescent="0.25">
      <c r="A32" s="96"/>
      <c r="B32" s="97">
        <v>0</v>
      </c>
      <c r="D32" s="112"/>
      <c r="E32" s="96"/>
      <c r="F32" s="97">
        <v>0</v>
      </c>
      <c r="I32" s="123" t="s">
        <v>31</v>
      </c>
      <c r="J32" s="124">
        <f>J13+J22+J30</f>
        <v>56000</v>
      </c>
      <c r="K32" s="101" t="s">
        <v>30</v>
      </c>
      <c r="N32" s="87"/>
    </row>
    <row r="33" spans="1:14" ht="19.5" thickTop="1" x14ac:dyDescent="0.2">
      <c r="A33" s="96"/>
      <c r="B33" s="97">
        <v>0</v>
      </c>
      <c r="D33" s="112"/>
      <c r="E33" s="96"/>
      <c r="F33" s="97">
        <v>0</v>
      </c>
      <c r="K33" s="122"/>
      <c r="N33" s="87"/>
    </row>
    <row r="34" spans="1:14" ht="19.5" thickBot="1" x14ac:dyDescent="0.25">
      <c r="A34" s="96"/>
      <c r="B34" s="97">
        <v>0</v>
      </c>
      <c r="D34" s="112"/>
      <c r="E34" s="96"/>
      <c r="F34" s="97">
        <v>0</v>
      </c>
      <c r="I34" s="123" t="s">
        <v>32</v>
      </c>
      <c r="J34" s="125">
        <f>F38</f>
        <v>374432</v>
      </c>
      <c r="K34" s="122"/>
      <c r="N34" s="87"/>
    </row>
    <row r="35" spans="1:14" ht="20.25" thickTop="1" thickBot="1" x14ac:dyDescent="0.25">
      <c r="A35" s="98"/>
      <c r="B35" s="95">
        <v>0</v>
      </c>
      <c r="D35" s="112"/>
      <c r="E35" s="98"/>
      <c r="F35" s="95">
        <v>0</v>
      </c>
      <c r="K35" s="122"/>
      <c r="N35" s="87"/>
    </row>
    <row r="36" spans="1:14" ht="19.5" thickBot="1" x14ac:dyDescent="0.25">
      <c r="A36" s="99" t="s">
        <v>4</v>
      </c>
      <c r="B36" s="126">
        <f>SUM(B29:B35)</f>
        <v>293809</v>
      </c>
      <c r="C36" s="101" t="s">
        <v>12</v>
      </c>
      <c r="D36" s="115"/>
      <c r="E36" s="99" t="s">
        <v>9</v>
      </c>
      <c r="F36" s="126">
        <f>SUM(F29:F35)</f>
        <v>0</v>
      </c>
      <c r="G36" s="101" t="s">
        <v>15</v>
      </c>
      <c r="H36" s="116"/>
      <c r="I36" s="123" t="s">
        <v>33</v>
      </c>
      <c r="J36" s="127">
        <f>IF(J32=0,0,(J34/J32))</f>
        <v>6.6862857142857139</v>
      </c>
      <c r="K36" s="101" t="s">
        <v>34</v>
      </c>
      <c r="N36" s="87"/>
    </row>
    <row r="37" spans="1:14" ht="18.75" x14ac:dyDescent="0.2">
      <c r="B37" s="128"/>
      <c r="C37" s="122"/>
      <c r="D37" s="129"/>
      <c r="G37" s="122"/>
      <c r="H37" s="112"/>
      <c r="K37" s="122"/>
      <c r="N37" s="87"/>
    </row>
    <row r="38" spans="1:14" ht="39.6" customHeight="1" thickBot="1" x14ac:dyDescent="0.25">
      <c r="A38" s="130" t="s">
        <v>0</v>
      </c>
      <c r="B38" s="131">
        <f>B26+B36</f>
        <v>1193809</v>
      </c>
      <c r="C38" s="101" t="s">
        <v>13</v>
      </c>
      <c r="D38" s="115"/>
      <c r="E38" s="130" t="s">
        <v>10</v>
      </c>
      <c r="F38" s="131">
        <f>F26+F36</f>
        <v>374432</v>
      </c>
      <c r="G38" s="101" t="s">
        <v>16</v>
      </c>
      <c r="H38" s="116"/>
      <c r="I38" s="132" t="s">
        <v>52</v>
      </c>
      <c r="J38" s="125">
        <f>J32*6</f>
        <v>336000</v>
      </c>
      <c r="K38" s="101" t="s">
        <v>34</v>
      </c>
      <c r="N38" s="87"/>
    </row>
    <row r="39" spans="1:14" ht="20.25" thickTop="1" thickBot="1" x14ac:dyDescent="0.25">
      <c r="A39" s="123"/>
      <c r="C39" s="122"/>
      <c r="D39" s="129"/>
      <c r="I39" s="132"/>
      <c r="J39" s="133"/>
      <c r="K39" s="115"/>
      <c r="N39" s="87"/>
    </row>
    <row r="40" spans="1:14" ht="35.450000000000003" customHeight="1" thickTop="1" x14ac:dyDescent="0.2">
      <c r="A40" s="130" t="s">
        <v>17</v>
      </c>
      <c r="B40" s="134">
        <f>B38-F38</f>
        <v>819377</v>
      </c>
      <c r="C40" s="101" t="s">
        <v>20</v>
      </c>
      <c r="D40" s="115"/>
      <c r="E40" s="204" t="s">
        <v>96</v>
      </c>
      <c r="F40" s="207">
        <f>K30</f>
        <v>20000</v>
      </c>
      <c r="G40" s="208"/>
      <c r="I40" s="132" t="s">
        <v>41</v>
      </c>
      <c r="J40" s="135">
        <f>J38-F38</f>
        <v>-38432</v>
      </c>
      <c r="K40" s="101" t="s">
        <v>46</v>
      </c>
      <c r="N40" s="87"/>
    </row>
    <row r="41" spans="1:14" ht="18.75" x14ac:dyDescent="0.2">
      <c r="C41" s="122"/>
      <c r="D41" s="129"/>
      <c r="E41" s="205"/>
      <c r="F41" s="209"/>
      <c r="G41" s="210"/>
      <c r="K41" s="122"/>
      <c r="N41" s="87"/>
    </row>
    <row r="42" spans="1:14" ht="33" customHeight="1" thickBot="1" x14ac:dyDescent="0.25">
      <c r="A42" s="130" t="s">
        <v>18</v>
      </c>
      <c r="B42" s="136" t="s">
        <v>123</v>
      </c>
      <c r="C42" s="101" t="s">
        <v>21</v>
      </c>
      <c r="D42" s="115"/>
      <c r="E42" s="206"/>
      <c r="F42" s="211"/>
      <c r="G42" s="212"/>
      <c r="I42" s="132" t="s">
        <v>47</v>
      </c>
      <c r="J42" s="125">
        <f>IF((J38-J34)&gt;B44,B44,(J38-J34))</f>
        <v>-38432</v>
      </c>
      <c r="K42" s="101" t="s">
        <v>37</v>
      </c>
      <c r="N42" s="87"/>
    </row>
    <row r="43" spans="1:14" ht="19.5" thickTop="1" x14ac:dyDescent="0.2">
      <c r="C43" s="122"/>
      <c r="D43" s="129"/>
      <c r="K43" s="122"/>
      <c r="N43" s="87"/>
    </row>
    <row r="44" spans="1:14" ht="33.950000000000003" customHeight="1" thickBot="1" x14ac:dyDescent="0.25">
      <c r="A44" s="137" t="s">
        <v>19</v>
      </c>
      <c r="B44" s="134">
        <f>(B26*B4)-F26</f>
        <v>345568</v>
      </c>
      <c r="C44" s="101" t="s">
        <v>22</v>
      </c>
      <c r="D44" s="115"/>
      <c r="I44" s="138" t="s">
        <v>86</v>
      </c>
      <c r="J44" s="125">
        <f>B36</f>
        <v>293809</v>
      </c>
      <c r="K44" s="101" t="s">
        <v>12</v>
      </c>
      <c r="N44" s="87"/>
    </row>
    <row r="45" spans="1:14" ht="14.25" thickTop="1" thickBot="1" x14ac:dyDescent="0.25">
      <c r="D45" s="112"/>
      <c r="N45" s="87"/>
    </row>
    <row r="46" spans="1:14" ht="35.450000000000003" customHeight="1" thickTop="1" thickBot="1" x14ac:dyDescent="0.25">
      <c r="A46" s="137" t="s">
        <v>38</v>
      </c>
      <c r="B46" s="134">
        <f>B36</f>
        <v>293809</v>
      </c>
      <c r="C46" s="139"/>
      <c r="D46" s="116"/>
      <c r="I46" s="140" t="s">
        <v>40</v>
      </c>
      <c r="J46" s="141">
        <f>B36+J42</f>
        <v>255377</v>
      </c>
      <c r="K46" s="142" t="s">
        <v>39</v>
      </c>
    </row>
    <row r="47" spans="1:14" ht="13.5" thickTop="1" x14ac:dyDescent="0.2">
      <c r="C47" s="139"/>
      <c r="D47" s="116"/>
    </row>
    <row r="48" spans="1:14" ht="13.5" thickBot="1" x14ac:dyDescent="0.25"/>
    <row r="49" spans="9:11" ht="21" thickBot="1" x14ac:dyDescent="0.25">
      <c r="I49" s="143" t="s">
        <v>85</v>
      </c>
      <c r="J49" s="213" t="str">
        <f>IF((J38-J34)&gt;B44,"EQUITY LIMITED","INCOME LIMITED")</f>
        <v>INCOME LIMITED</v>
      </c>
      <c r="K49" s="214"/>
    </row>
  </sheetData>
  <sheetProtection algorithmName="SHA-512" hashValue="ZLZYdYsYMW23amb+GpEYyz7Vp4ujEuaMrmQHa7cIsLTdWZnCHPdQIbNVokpxNytBTXL7rUG6s8ljYy8XfWuioA==" saltValue="Cw344w7aaKawIl5xlJnhKQ==" spinCount="100000" sheet="1" objects="1" scenarios="1" formatColumns="0" selectLockedCells="1"/>
  <mergeCells count="39">
    <mergeCell ref="A8:A9"/>
    <mergeCell ref="B8:B9"/>
    <mergeCell ref="A1:F1"/>
    <mergeCell ref="J1:K1"/>
    <mergeCell ref="A2:G2"/>
    <mergeCell ref="A3:F3"/>
    <mergeCell ref="I3:K3"/>
    <mergeCell ref="A5:B5"/>
    <mergeCell ref="E5:F5"/>
    <mergeCell ref="A6:B6"/>
    <mergeCell ref="E6:F6"/>
    <mergeCell ref="I6:J6"/>
    <mergeCell ref="A7:B7"/>
    <mergeCell ref="E7:F7"/>
    <mergeCell ref="E21:F21"/>
    <mergeCell ref="A10:A11"/>
    <mergeCell ref="B10:B11"/>
    <mergeCell ref="A12:A13"/>
    <mergeCell ref="B12:B13"/>
    <mergeCell ref="A14:A15"/>
    <mergeCell ref="B14:B15"/>
    <mergeCell ref="A16:A17"/>
    <mergeCell ref="B16:B17"/>
    <mergeCell ref="A18:A19"/>
    <mergeCell ref="B18:B19"/>
    <mergeCell ref="A21:B21"/>
    <mergeCell ref="A22:A23"/>
    <mergeCell ref="B22:B23"/>
    <mergeCell ref="E22:E23"/>
    <mergeCell ref="F22:F23"/>
    <mergeCell ref="A24:A25"/>
    <mergeCell ref="B24:B25"/>
    <mergeCell ref="E24:E25"/>
    <mergeCell ref="F24:F25"/>
    <mergeCell ref="A28:B28"/>
    <mergeCell ref="E28:F28"/>
    <mergeCell ref="E40:E42"/>
    <mergeCell ref="F40:G42"/>
    <mergeCell ref="J49:K49"/>
  </mergeCells>
  <pageMargins left="0.7" right="0.7" top="0.75" bottom="0.75" header="0.3" footer="0.3"/>
  <pageSetup paperSize="9" scale="56" orientation="landscape"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57A7568-68F7-4291-8896-C3802B2F87BD}">
  <sheetPr>
    <pageSetUpPr fitToPage="1"/>
  </sheetPr>
  <dimension ref="A1:N48"/>
  <sheetViews>
    <sheetView showGridLines="0" topLeftCell="A23" zoomScale="80" zoomScaleNormal="80" workbookViewId="0">
      <selection activeCell="B41" sqref="B41"/>
    </sheetView>
  </sheetViews>
  <sheetFormatPr defaultRowHeight="12.75" x14ac:dyDescent="0.2"/>
  <cols>
    <col min="1" max="1" width="36.33203125" customWidth="1"/>
    <col min="2" max="2" width="16.6640625" bestFit="1" customWidth="1"/>
    <col min="3" max="3" width="8.83203125" style="4"/>
    <col min="4" max="4" width="4.83203125" style="4" customWidth="1"/>
    <col min="5" max="5" width="33.83203125" customWidth="1"/>
    <col min="6" max="6" width="16.6640625" bestFit="1" customWidth="1"/>
    <col min="7" max="7" width="10.5" style="4" customWidth="1"/>
    <col min="8" max="8" width="4.83203125" style="4" customWidth="1"/>
    <col min="9" max="9" width="44.1640625" customWidth="1"/>
    <col min="10" max="11" width="17.1640625" customWidth="1"/>
  </cols>
  <sheetData>
    <row r="1" spans="1:14" ht="30.95" customHeight="1" thickBot="1" x14ac:dyDescent="0.25">
      <c r="A1" s="162" t="s">
        <v>53</v>
      </c>
      <c r="B1" s="163"/>
      <c r="C1" s="163"/>
      <c r="D1" s="163"/>
      <c r="E1" s="163"/>
      <c r="F1" s="164"/>
      <c r="G1" s="34"/>
      <c r="H1" s="34"/>
      <c r="I1" s="62" t="s">
        <v>84</v>
      </c>
      <c r="J1" s="165" t="s">
        <v>87</v>
      </c>
      <c r="K1" s="166"/>
    </row>
    <row r="2" spans="1:14" ht="9.9499999999999993" customHeight="1" thickBot="1" x14ac:dyDescent="0.25">
      <c r="A2" s="167"/>
      <c r="B2" s="167"/>
      <c r="C2" s="167"/>
      <c r="D2" s="167"/>
      <c r="E2" s="167"/>
      <c r="F2" s="167"/>
      <c r="G2" s="167"/>
      <c r="H2" s="18"/>
      <c r="I2" s="15"/>
    </row>
    <row r="3" spans="1:14" ht="23.1" customHeight="1" thickBot="1" x14ac:dyDescent="0.25">
      <c r="A3" s="162" t="s">
        <v>5</v>
      </c>
      <c r="B3" s="163"/>
      <c r="C3" s="163"/>
      <c r="D3" s="163"/>
      <c r="E3" s="163"/>
      <c r="F3" s="164"/>
      <c r="G3" s="34"/>
      <c r="H3" s="34"/>
      <c r="I3" s="162" t="s">
        <v>23</v>
      </c>
      <c r="J3" s="164"/>
      <c r="K3" s="34"/>
      <c r="L3" s="34"/>
      <c r="M3" s="34"/>
      <c r="N3" s="34"/>
    </row>
    <row r="4" spans="1:14" ht="24.6" customHeight="1" thickBot="1" x14ac:dyDescent="0.25">
      <c r="A4" s="242" t="s">
        <v>2</v>
      </c>
      <c r="B4" s="242"/>
      <c r="E4" s="242" t="s">
        <v>6</v>
      </c>
      <c r="F4" s="242"/>
      <c r="I4" s="35" t="s">
        <v>24</v>
      </c>
      <c r="K4" s="4"/>
      <c r="N4" s="4"/>
    </row>
    <row r="5" spans="1:14" ht="13.5" thickBot="1" x14ac:dyDescent="0.25">
      <c r="A5" s="177" t="s">
        <v>1</v>
      </c>
      <c r="B5" s="178"/>
      <c r="E5" s="177" t="s">
        <v>7</v>
      </c>
      <c r="F5" s="178"/>
      <c r="I5" s="177" t="s">
        <v>51</v>
      </c>
      <c r="J5" s="178"/>
      <c r="K5" s="4"/>
      <c r="N5" s="4"/>
    </row>
    <row r="6" spans="1:14" ht="13.5" thickBot="1" x14ac:dyDescent="0.25">
      <c r="A6" s="182" t="s">
        <v>62</v>
      </c>
      <c r="B6" s="183"/>
      <c r="E6" s="184" t="s">
        <v>62</v>
      </c>
      <c r="F6" s="185"/>
      <c r="I6" s="243" t="s">
        <v>43</v>
      </c>
      <c r="J6" s="244"/>
      <c r="K6" s="4"/>
      <c r="N6" s="4"/>
    </row>
    <row r="7" spans="1:14" x14ac:dyDescent="0.2">
      <c r="A7" s="186" t="s">
        <v>42</v>
      </c>
      <c r="B7" s="160">
        <v>0</v>
      </c>
      <c r="E7" s="21" t="s">
        <v>65</v>
      </c>
      <c r="F7" s="24">
        <v>0</v>
      </c>
      <c r="I7" s="20" t="s">
        <v>79</v>
      </c>
      <c r="J7" s="27">
        <v>130000</v>
      </c>
      <c r="K7" s="4"/>
      <c r="N7" s="4"/>
    </row>
    <row r="8" spans="1:14" ht="13.5" thickBot="1" x14ac:dyDescent="0.25">
      <c r="A8" s="181"/>
      <c r="B8" s="161"/>
      <c r="E8" s="22" t="s">
        <v>66</v>
      </c>
      <c r="F8" s="25">
        <v>0</v>
      </c>
      <c r="I8" s="49" t="s">
        <v>43</v>
      </c>
      <c r="J8" s="50">
        <v>0</v>
      </c>
      <c r="K8" s="4"/>
      <c r="N8" s="4"/>
    </row>
    <row r="9" spans="1:14" x14ac:dyDescent="0.2">
      <c r="A9" s="180" t="s">
        <v>48</v>
      </c>
      <c r="B9" s="161">
        <v>0</v>
      </c>
      <c r="E9" s="21" t="s">
        <v>67</v>
      </c>
      <c r="F9" s="24">
        <v>0</v>
      </c>
      <c r="I9" s="32"/>
      <c r="J9" s="50">
        <v>0</v>
      </c>
      <c r="K9" s="4"/>
      <c r="N9" s="4"/>
    </row>
    <row r="10" spans="1:14" ht="13.5" thickBot="1" x14ac:dyDescent="0.25">
      <c r="A10" s="181"/>
      <c r="B10" s="161"/>
      <c r="E10" s="22" t="s">
        <v>68</v>
      </c>
      <c r="F10" s="26">
        <v>0</v>
      </c>
      <c r="I10" s="32"/>
      <c r="J10" s="50">
        <v>0</v>
      </c>
      <c r="K10" s="4"/>
      <c r="N10" s="4"/>
    </row>
    <row r="11" spans="1:14" ht="13.5" thickBot="1" x14ac:dyDescent="0.25">
      <c r="A11" s="172" t="s">
        <v>49</v>
      </c>
      <c r="B11" s="161">
        <v>0</v>
      </c>
      <c r="E11" s="21" t="s">
        <v>69</v>
      </c>
      <c r="F11" s="24">
        <v>0</v>
      </c>
      <c r="I11" s="33"/>
      <c r="J11" s="26">
        <v>0</v>
      </c>
      <c r="K11" s="4"/>
      <c r="L11" t="s">
        <v>43</v>
      </c>
      <c r="N11" s="4"/>
    </row>
    <row r="12" spans="1:14" ht="19.5" thickBot="1" x14ac:dyDescent="0.25">
      <c r="A12" s="173"/>
      <c r="B12" s="161"/>
      <c r="E12" s="22" t="s">
        <v>70</v>
      </c>
      <c r="F12" s="26">
        <v>0</v>
      </c>
      <c r="I12" s="9" t="s">
        <v>25</v>
      </c>
      <c r="J12" s="29">
        <f>SUM(J6:J11)</f>
        <v>130000</v>
      </c>
      <c r="K12" s="42" t="s">
        <v>26</v>
      </c>
      <c r="N12" s="4"/>
    </row>
    <row r="13" spans="1:14" ht="13.5" thickBot="1" x14ac:dyDescent="0.25">
      <c r="A13" s="172" t="s">
        <v>63</v>
      </c>
      <c r="B13" s="161">
        <v>0</v>
      </c>
      <c r="E13" s="21" t="s">
        <v>71</v>
      </c>
      <c r="F13" s="27">
        <v>0</v>
      </c>
      <c r="K13" s="4"/>
      <c r="N13" s="4"/>
    </row>
    <row r="14" spans="1:14" ht="13.5" thickBot="1" x14ac:dyDescent="0.25">
      <c r="A14" s="173"/>
      <c r="B14" s="161"/>
      <c r="E14" s="22" t="s">
        <v>72</v>
      </c>
      <c r="F14" s="26">
        <v>0</v>
      </c>
      <c r="I14" s="16" t="s">
        <v>29</v>
      </c>
      <c r="J14" s="17"/>
      <c r="K14" s="4"/>
      <c r="N14" s="4"/>
    </row>
    <row r="15" spans="1:14" x14ac:dyDescent="0.2">
      <c r="A15" s="172" t="s">
        <v>64</v>
      </c>
      <c r="B15" s="161">
        <v>0</v>
      </c>
      <c r="E15" s="21" t="s">
        <v>73</v>
      </c>
      <c r="F15" s="27">
        <v>0</v>
      </c>
      <c r="I15" s="20" t="s">
        <v>80</v>
      </c>
      <c r="J15" s="27">
        <v>0</v>
      </c>
      <c r="K15" s="4"/>
      <c r="N15" s="4"/>
    </row>
    <row r="16" spans="1:14" ht="13.5" thickBot="1" x14ac:dyDescent="0.25">
      <c r="A16" s="173"/>
      <c r="B16" s="161"/>
      <c r="E16" s="22" t="s">
        <v>74</v>
      </c>
      <c r="F16" s="26">
        <v>0</v>
      </c>
      <c r="I16" s="49" t="s">
        <v>81</v>
      </c>
      <c r="J16" s="50">
        <v>0</v>
      </c>
      <c r="K16" s="4"/>
      <c r="N16" s="4"/>
    </row>
    <row r="17" spans="1:14" x14ac:dyDescent="0.2">
      <c r="A17" s="172" t="s">
        <v>75</v>
      </c>
      <c r="B17" s="161">
        <v>0</v>
      </c>
      <c r="E17" s="21" t="s">
        <v>83</v>
      </c>
      <c r="F17" s="27">
        <v>0</v>
      </c>
      <c r="I17" s="32"/>
      <c r="J17" s="50">
        <v>0</v>
      </c>
      <c r="K17" s="4"/>
      <c r="N17" s="4"/>
    </row>
    <row r="18" spans="1:14" ht="13.5" thickBot="1" x14ac:dyDescent="0.25">
      <c r="A18" s="174"/>
      <c r="B18" s="171"/>
      <c r="E18" s="22" t="s">
        <v>82</v>
      </c>
      <c r="F18" s="25">
        <v>0</v>
      </c>
      <c r="I18" s="32"/>
      <c r="J18" s="50">
        <v>0</v>
      </c>
      <c r="K18" s="4"/>
      <c r="N18" s="4"/>
    </row>
    <row r="19" spans="1:14" ht="13.5" thickBot="1" x14ac:dyDescent="0.25">
      <c r="A19" s="60"/>
      <c r="B19" s="61"/>
      <c r="E19" s="58"/>
      <c r="F19" s="59"/>
      <c r="I19" s="56"/>
      <c r="J19" s="57">
        <v>0</v>
      </c>
      <c r="K19" s="4"/>
      <c r="N19" s="4"/>
    </row>
    <row r="20" spans="1:14" ht="13.5" thickBot="1" x14ac:dyDescent="0.25">
      <c r="A20" s="175" t="s">
        <v>76</v>
      </c>
      <c r="B20" s="176"/>
      <c r="E20" s="175" t="s">
        <v>76</v>
      </c>
      <c r="F20" s="176"/>
      <c r="I20" s="33"/>
      <c r="J20" s="26">
        <v>0</v>
      </c>
      <c r="K20" s="4"/>
      <c r="N20" s="4"/>
    </row>
    <row r="21" spans="1:14" ht="19.5" thickBot="1" x14ac:dyDescent="0.25">
      <c r="A21" s="179" t="s">
        <v>77</v>
      </c>
      <c r="B21" s="160">
        <v>0</v>
      </c>
      <c r="E21" s="179" t="s">
        <v>77</v>
      </c>
      <c r="F21" s="160">
        <v>0</v>
      </c>
      <c r="I21" s="9" t="s">
        <v>27</v>
      </c>
      <c r="J21" s="30">
        <f>SUM(J14:J20)</f>
        <v>0</v>
      </c>
      <c r="K21" s="42" t="s">
        <v>28</v>
      </c>
      <c r="N21" s="4"/>
    </row>
    <row r="22" spans="1:14" ht="13.5" thickBot="1" x14ac:dyDescent="0.25">
      <c r="A22" s="169"/>
      <c r="B22" s="161"/>
      <c r="E22" s="169"/>
      <c r="F22" s="161"/>
      <c r="K22" s="4"/>
      <c r="N22" s="4"/>
    </row>
    <row r="23" spans="1:14" ht="13.5" thickBot="1" x14ac:dyDescent="0.25">
      <c r="A23" s="169" t="s">
        <v>78</v>
      </c>
      <c r="B23" s="161">
        <v>0</v>
      </c>
      <c r="E23" s="169" t="s">
        <v>78</v>
      </c>
      <c r="F23" s="161">
        <v>0</v>
      </c>
      <c r="I23" s="16" t="s">
        <v>97</v>
      </c>
      <c r="J23" s="63" t="s">
        <v>92</v>
      </c>
      <c r="K23" s="51" t="s">
        <v>93</v>
      </c>
      <c r="N23" s="4"/>
    </row>
    <row r="24" spans="1:14" ht="13.5" thickBot="1" x14ac:dyDescent="0.25">
      <c r="A24" s="170"/>
      <c r="B24" s="171"/>
      <c r="D24" s="38"/>
      <c r="E24" s="170"/>
      <c r="F24" s="171"/>
      <c r="I24" s="46" t="s">
        <v>48</v>
      </c>
      <c r="J24" s="27">
        <v>0</v>
      </c>
      <c r="K24" s="27">
        <v>0</v>
      </c>
      <c r="N24" s="4"/>
    </row>
    <row r="25" spans="1:14" ht="18" customHeight="1" thickBot="1" x14ac:dyDescent="0.25">
      <c r="A25" s="28" t="s">
        <v>35</v>
      </c>
      <c r="B25" s="23">
        <f>SUM(B7:B22)</f>
        <v>0</v>
      </c>
      <c r="C25" s="42" t="s">
        <v>11</v>
      </c>
      <c r="D25" s="44"/>
      <c r="E25" s="28" t="s">
        <v>36</v>
      </c>
      <c r="F25" s="23">
        <f>SUM(F7:F22)</f>
        <v>0</v>
      </c>
      <c r="G25" s="42" t="s">
        <v>14</v>
      </c>
      <c r="H25" s="37"/>
      <c r="I25" s="32" t="s">
        <v>49</v>
      </c>
      <c r="J25" s="50">
        <v>0</v>
      </c>
      <c r="K25" s="50">
        <v>0</v>
      </c>
      <c r="N25" s="4"/>
    </row>
    <row r="26" spans="1:14" ht="18" customHeight="1" thickBot="1" x14ac:dyDescent="0.25">
      <c r="D26" s="38"/>
      <c r="I26" s="47" t="s">
        <v>63</v>
      </c>
      <c r="J26" s="50">
        <v>0</v>
      </c>
      <c r="K26" s="50">
        <v>0</v>
      </c>
      <c r="N26" s="4"/>
    </row>
    <row r="27" spans="1:14" ht="26.1" customHeight="1" thickBot="1" x14ac:dyDescent="0.25">
      <c r="A27" s="187" t="s">
        <v>3</v>
      </c>
      <c r="B27" s="188"/>
      <c r="D27" s="38"/>
      <c r="E27" s="177" t="s">
        <v>8</v>
      </c>
      <c r="F27" s="178"/>
      <c r="I27" s="52" t="s">
        <v>64</v>
      </c>
      <c r="J27" s="53">
        <v>0</v>
      </c>
      <c r="K27" s="53">
        <v>0</v>
      </c>
      <c r="N27" s="4"/>
    </row>
    <row r="28" spans="1:14" ht="18.95" customHeight="1" thickBot="1" x14ac:dyDescent="0.25">
      <c r="A28" s="31" t="s">
        <v>44</v>
      </c>
      <c r="B28" s="24">
        <v>150000</v>
      </c>
      <c r="D28" s="38"/>
      <c r="E28" s="31" t="s">
        <v>45</v>
      </c>
      <c r="F28" s="24">
        <v>10000</v>
      </c>
      <c r="I28" s="48" t="s">
        <v>75</v>
      </c>
      <c r="J28" s="26">
        <v>0</v>
      </c>
      <c r="K28" s="26">
        <v>0</v>
      </c>
      <c r="N28" s="4"/>
    </row>
    <row r="29" spans="1:14" ht="13.5" thickBot="1" x14ac:dyDescent="0.25">
      <c r="A29" s="32"/>
      <c r="B29" s="54">
        <v>0</v>
      </c>
      <c r="D29" s="38"/>
      <c r="E29" s="32"/>
      <c r="F29" s="50">
        <v>0</v>
      </c>
      <c r="I29" s="9" t="s">
        <v>50</v>
      </c>
      <c r="J29" s="23">
        <f>SUM(J24:J28)</f>
        <v>0</v>
      </c>
      <c r="K29" s="23">
        <f>SUM(K24:K28)</f>
        <v>0</v>
      </c>
      <c r="N29" s="4"/>
    </row>
    <row r="30" spans="1:14" ht="18.75" x14ac:dyDescent="0.2">
      <c r="A30" s="32"/>
      <c r="B30" s="54">
        <v>0</v>
      </c>
      <c r="D30" s="38"/>
      <c r="E30" s="32"/>
      <c r="F30" s="50">
        <v>0</v>
      </c>
      <c r="K30" s="43"/>
      <c r="N30" s="4"/>
    </row>
    <row r="31" spans="1:14" ht="19.5" thickBot="1" x14ac:dyDescent="0.25">
      <c r="A31" s="32"/>
      <c r="B31" s="54">
        <v>0</v>
      </c>
      <c r="D31" s="38"/>
      <c r="E31" s="32"/>
      <c r="F31" s="50">
        <v>0</v>
      </c>
      <c r="I31" s="3" t="s">
        <v>31</v>
      </c>
      <c r="J31" s="14">
        <f>J12+J21+J29</f>
        <v>130000</v>
      </c>
      <c r="K31" s="42" t="s">
        <v>30</v>
      </c>
      <c r="N31" s="4"/>
    </row>
    <row r="32" spans="1:14" ht="19.5" thickTop="1" x14ac:dyDescent="0.2">
      <c r="A32" s="32"/>
      <c r="B32" s="54">
        <v>0</v>
      </c>
      <c r="D32" s="38"/>
      <c r="E32" s="32"/>
      <c r="F32" s="50">
        <v>0</v>
      </c>
      <c r="K32" s="43"/>
      <c r="N32" s="4"/>
    </row>
    <row r="33" spans="1:14" ht="19.5" thickBot="1" x14ac:dyDescent="0.25">
      <c r="A33" s="32"/>
      <c r="B33" s="54">
        <v>0</v>
      </c>
      <c r="D33" s="38"/>
      <c r="E33" s="32"/>
      <c r="F33" s="50">
        <v>0</v>
      </c>
      <c r="I33" s="3" t="s">
        <v>32</v>
      </c>
      <c r="J33" s="12">
        <f>F37</f>
        <v>10000</v>
      </c>
      <c r="K33" s="43"/>
      <c r="N33" s="4"/>
    </row>
    <row r="34" spans="1:14" ht="20.25" thickTop="1" thickBot="1" x14ac:dyDescent="0.25">
      <c r="A34" s="33"/>
      <c r="B34" s="25">
        <v>0</v>
      </c>
      <c r="D34" s="38"/>
      <c r="E34" s="33"/>
      <c r="F34" s="25">
        <v>0</v>
      </c>
      <c r="K34" s="43"/>
      <c r="N34" s="4"/>
    </row>
    <row r="35" spans="1:14" ht="19.5" thickBot="1" x14ac:dyDescent="0.25">
      <c r="A35" s="9" t="s">
        <v>4</v>
      </c>
      <c r="B35" s="11">
        <f>SUM(B28:B34)</f>
        <v>150000</v>
      </c>
      <c r="C35" s="42" t="s">
        <v>12</v>
      </c>
      <c r="D35" s="44"/>
      <c r="E35" s="9" t="s">
        <v>9</v>
      </c>
      <c r="F35" s="11">
        <f>SUM(F28:F34)</f>
        <v>10000</v>
      </c>
      <c r="G35" s="42" t="s">
        <v>15</v>
      </c>
      <c r="H35" s="37"/>
      <c r="I35" s="3" t="s">
        <v>33</v>
      </c>
      <c r="J35" s="13">
        <f>IF(J31=0,0,(J33/J31))</f>
        <v>7.6923076923076927E-2</v>
      </c>
      <c r="K35" s="42" t="s">
        <v>34</v>
      </c>
      <c r="N35" s="4"/>
    </row>
    <row r="36" spans="1:14" ht="18.75" x14ac:dyDescent="0.2">
      <c r="A36" s="1"/>
      <c r="B36" s="2"/>
      <c r="C36" s="43"/>
      <c r="D36" s="55"/>
      <c r="G36" s="43"/>
      <c r="H36" s="38"/>
      <c r="K36" s="43"/>
      <c r="N36" s="4"/>
    </row>
    <row r="37" spans="1:14" ht="39.6" customHeight="1" thickBot="1" x14ac:dyDescent="0.25">
      <c r="A37" s="45" t="s">
        <v>0</v>
      </c>
      <c r="B37" s="39">
        <f>B25+B35</f>
        <v>150000</v>
      </c>
      <c r="C37" s="42" t="s">
        <v>13</v>
      </c>
      <c r="D37" s="44"/>
      <c r="E37" s="45" t="s">
        <v>10</v>
      </c>
      <c r="F37" s="39">
        <f>F25+F35</f>
        <v>10000</v>
      </c>
      <c r="G37" s="42" t="s">
        <v>16</v>
      </c>
      <c r="H37" s="37"/>
      <c r="I37" s="7" t="s">
        <v>52</v>
      </c>
      <c r="J37" s="12">
        <f>J31*6</f>
        <v>780000</v>
      </c>
      <c r="K37" s="42" t="s">
        <v>34</v>
      </c>
      <c r="N37" s="4"/>
    </row>
    <row r="38" spans="1:14" ht="20.25" thickTop="1" thickBot="1" x14ac:dyDescent="0.25">
      <c r="A38" s="3"/>
      <c r="B38" s="1"/>
      <c r="C38" s="43"/>
      <c r="D38" s="55"/>
      <c r="I38" s="7"/>
      <c r="J38" s="8"/>
      <c r="K38" s="44"/>
      <c r="N38" s="4"/>
    </row>
    <row r="39" spans="1:14" ht="35.450000000000003" customHeight="1" thickTop="1" x14ac:dyDescent="0.2">
      <c r="A39" s="45" t="s">
        <v>17</v>
      </c>
      <c r="B39" s="40">
        <f>B37-F37</f>
        <v>140000</v>
      </c>
      <c r="C39" s="42" t="s">
        <v>20</v>
      </c>
      <c r="D39" s="44"/>
      <c r="E39" s="191" t="s">
        <v>96</v>
      </c>
      <c r="F39" s="194">
        <f>K29</f>
        <v>0</v>
      </c>
      <c r="G39" s="195"/>
      <c r="I39" s="7" t="s">
        <v>41</v>
      </c>
      <c r="J39" s="10">
        <f>J37-F37</f>
        <v>770000</v>
      </c>
      <c r="K39" s="42" t="s">
        <v>46</v>
      </c>
      <c r="N39" s="4"/>
    </row>
    <row r="40" spans="1:14" ht="18.75" x14ac:dyDescent="0.2">
      <c r="C40" s="43"/>
      <c r="D40" s="55"/>
      <c r="E40" s="192"/>
      <c r="F40" s="196"/>
      <c r="G40" s="197"/>
      <c r="K40" s="43"/>
      <c r="N40" s="4"/>
    </row>
    <row r="41" spans="1:14" ht="33" customHeight="1" thickBot="1" x14ac:dyDescent="0.25">
      <c r="A41" s="45" t="s">
        <v>18</v>
      </c>
      <c r="B41" s="41">
        <v>50000</v>
      </c>
      <c r="C41" s="42" t="s">
        <v>21</v>
      </c>
      <c r="D41" s="44"/>
      <c r="E41" s="193"/>
      <c r="F41" s="198"/>
      <c r="G41" s="199"/>
      <c r="I41" s="7" t="s">
        <v>47</v>
      </c>
      <c r="J41" s="12">
        <f>IF((J37-J33)&gt;B43,B43,(J37-J33))</f>
        <v>0</v>
      </c>
      <c r="K41" s="42" t="s">
        <v>37</v>
      </c>
      <c r="N41" s="4"/>
    </row>
    <row r="42" spans="1:14" ht="19.5" thickTop="1" x14ac:dyDescent="0.2">
      <c r="C42" s="43"/>
      <c r="D42" s="55"/>
      <c r="K42" s="43"/>
      <c r="N42" s="4"/>
    </row>
    <row r="43" spans="1:14" ht="33.950000000000003" customHeight="1" thickBot="1" x14ac:dyDescent="0.25">
      <c r="A43" s="6" t="s">
        <v>19</v>
      </c>
      <c r="B43" s="40">
        <f>(B25*0.8)-F25</f>
        <v>0</v>
      </c>
      <c r="C43" s="42" t="s">
        <v>22</v>
      </c>
      <c r="D43" s="44"/>
      <c r="I43" s="36" t="s">
        <v>86</v>
      </c>
      <c r="J43" s="12">
        <f>B35</f>
        <v>150000</v>
      </c>
      <c r="K43" s="42" t="s">
        <v>12</v>
      </c>
      <c r="N43" s="4"/>
    </row>
    <row r="44" spans="1:14" ht="14.25" thickTop="1" thickBot="1" x14ac:dyDescent="0.25">
      <c r="D44" s="38"/>
      <c r="N44" s="4"/>
    </row>
    <row r="45" spans="1:14" ht="35.450000000000003" customHeight="1" thickTop="1" thickBot="1" x14ac:dyDescent="0.25">
      <c r="A45" s="6" t="s">
        <v>38</v>
      </c>
      <c r="B45" s="40">
        <f>B35</f>
        <v>150000</v>
      </c>
      <c r="C45" s="5"/>
      <c r="D45" s="37"/>
      <c r="I45" s="73" t="s">
        <v>40</v>
      </c>
      <c r="J45" s="72">
        <f>B35+J41</f>
        <v>150000</v>
      </c>
      <c r="K45" s="66" t="s">
        <v>39</v>
      </c>
    </row>
    <row r="46" spans="1:14" x14ac:dyDescent="0.2">
      <c r="C46" s="5"/>
      <c r="D46" s="37"/>
    </row>
    <row r="47" spans="1:14" ht="13.5" thickBot="1" x14ac:dyDescent="0.25"/>
    <row r="48" spans="1:14" ht="21" thickBot="1" x14ac:dyDescent="0.25">
      <c r="I48" s="68" t="s">
        <v>85</v>
      </c>
      <c r="J48" s="189" t="str">
        <f>IF((J37-J33)&gt;B43,"EQUITY LIMITED","INCOME LIMITED")</f>
        <v>EQUITY LIMITED</v>
      </c>
      <c r="K48" s="190"/>
    </row>
  </sheetData>
  <sheetProtection algorithmName="SHA-512" hashValue="VDqLxRW1cNCz+QnLNAv1KKq5zrNhlYd9/lg6bdNf6sUpnF/Yb4wOhqRgY19GP5yuzZ4miGR0m+XSNXkdhmTAwQ==" saltValue="xRTq6r3dBvvE9aP5Cl2RMg==" spinCount="100000" sheet="1" objects="1" scenarios="1" formatColumns="0" selectLockedCells="1"/>
  <mergeCells count="40">
    <mergeCell ref="A27:B27"/>
    <mergeCell ref="E27:F27"/>
    <mergeCell ref="J48:K48"/>
    <mergeCell ref="J1:K1"/>
    <mergeCell ref="E39:E41"/>
    <mergeCell ref="F39:G41"/>
    <mergeCell ref="I6:J6"/>
    <mergeCell ref="I5:J5"/>
    <mergeCell ref="A21:A22"/>
    <mergeCell ref="B21:B22"/>
    <mergeCell ref="E21:E22"/>
    <mergeCell ref="F21:F22"/>
    <mergeCell ref="A23:A24"/>
    <mergeCell ref="B23:B24"/>
    <mergeCell ref="E23:E24"/>
    <mergeCell ref="F23:F24"/>
    <mergeCell ref="E20:F20"/>
    <mergeCell ref="A9:A10"/>
    <mergeCell ref="B9:B10"/>
    <mergeCell ref="A11:A12"/>
    <mergeCell ref="B11:B12"/>
    <mergeCell ref="A13:A14"/>
    <mergeCell ref="B13:B14"/>
    <mergeCell ref="A15:A16"/>
    <mergeCell ref="B15:B16"/>
    <mergeCell ref="A17:A18"/>
    <mergeCell ref="B17:B18"/>
    <mergeCell ref="A20:B20"/>
    <mergeCell ref="A5:B5"/>
    <mergeCell ref="E5:F5"/>
    <mergeCell ref="A6:B6"/>
    <mergeCell ref="E6:F6"/>
    <mergeCell ref="A7:A8"/>
    <mergeCell ref="B7:B8"/>
    <mergeCell ref="A1:F1"/>
    <mergeCell ref="A2:G2"/>
    <mergeCell ref="A3:F3"/>
    <mergeCell ref="I3:J3"/>
    <mergeCell ref="A4:B4"/>
    <mergeCell ref="E4:F4"/>
  </mergeCells>
  <pageMargins left="0.7" right="0.7" top="0.75" bottom="0.75" header="0.3" footer="0.3"/>
  <pageSetup paperSize="9" scale="56" orientation="landscape"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3A9AFD1-0BF9-424F-B2CC-7767B5B6EE78}">
  <sheetPr>
    <pageSetUpPr fitToPage="1"/>
  </sheetPr>
  <dimension ref="A1:N48"/>
  <sheetViews>
    <sheetView showGridLines="0" topLeftCell="A23" zoomScale="80" zoomScaleNormal="80" workbookViewId="0">
      <selection activeCell="B41" sqref="B41"/>
    </sheetView>
  </sheetViews>
  <sheetFormatPr defaultRowHeight="12.75" x14ac:dyDescent="0.2"/>
  <cols>
    <col min="1" max="1" width="36.33203125" customWidth="1"/>
    <col min="2" max="2" width="16.6640625" bestFit="1" customWidth="1"/>
    <col min="3" max="3" width="8.83203125" style="4"/>
    <col min="4" max="4" width="4.83203125" style="4" customWidth="1"/>
    <col min="5" max="5" width="33.83203125" customWidth="1"/>
    <col min="6" max="6" width="16.6640625" bestFit="1" customWidth="1"/>
    <col min="7" max="7" width="10.5" style="4" customWidth="1"/>
    <col min="8" max="8" width="4.83203125" style="4" customWidth="1"/>
    <col min="9" max="9" width="44.1640625" customWidth="1"/>
    <col min="10" max="11" width="17.1640625" customWidth="1"/>
  </cols>
  <sheetData>
    <row r="1" spans="1:14" ht="30.95" customHeight="1" thickBot="1" x14ac:dyDescent="0.25">
      <c r="A1" s="162" t="s">
        <v>53</v>
      </c>
      <c r="B1" s="163"/>
      <c r="C1" s="163"/>
      <c r="D1" s="163"/>
      <c r="E1" s="163"/>
      <c r="F1" s="164"/>
      <c r="G1" s="34"/>
      <c r="H1" s="34"/>
      <c r="I1" s="62" t="s">
        <v>84</v>
      </c>
      <c r="J1" s="165" t="s">
        <v>88</v>
      </c>
      <c r="K1" s="166"/>
    </row>
    <row r="2" spans="1:14" ht="9.9499999999999993" customHeight="1" thickBot="1" x14ac:dyDescent="0.25">
      <c r="A2" s="167"/>
      <c r="B2" s="167"/>
      <c r="C2" s="167"/>
      <c r="D2" s="167"/>
      <c r="E2" s="167"/>
      <c r="F2" s="167"/>
      <c r="G2" s="167"/>
      <c r="H2" s="18"/>
      <c r="I2" s="15"/>
    </row>
    <row r="3" spans="1:14" ht="23.1" customHeight="1" thickBot="1" x14ac:dyDescent="0.25">
      <c r="A3" s="162" t="s">
        <v>5</v>
      </c>
      <c r="B3" s="163"/>
      <c r="C3" s="163"/>
      <c r="D3" s="163"/>
      <c r="E3" s="163"/>
      <c r="F3" s="164"/>
      <c r="G3" s="34"/>
      <c r="H3" s="34"/>
      <c r="I3" s="162" t="s">
        <v>23</v>
      </c>
      <c r="J3" s="164"/>
      <c r="K3" s="34"/>
      <c r="L3" s="34"/>
      <c r="M3" s="34"/>
      <c r="N3" s="34"/>
    </row>
    <row r="4" spans="1:14" ht="24.6" customHeight="1" thickBot="1" x14ac:dyDescent="0.25">
      <c r="A4" s="242" t="s">
        <v>2</v>
      </c>
      <c r="B4" s="242"/>
      <c r="E4" s="242" t="s">
        <v>6</v>
      </c>
      <c r="F4" s="242"/>
      <c r="I4" s="35" t="s">
        <v>24</v>
      </c>
      <c r="K4" s="4"/>
      <c r="N4" s="4"/>
    </row>
    <row r="5" spans="1:14" ht="13.5" thickBot="1" x14ac:dyDescent="0.25">
      <c r="A5" s="177" t="s">
        <v>1</v>
      </c>
      <c r="B5" s="178"/>
      <c r="E5" s="177" t="s">
        <v>7</v>
      </c>
      <c r="F5" s="178"/>
      <c r="I5" s="177" t="s">
        <v>51</v>
      </c>
      <c r="J5" s="178"/>
      <c r="K5" s="4"/>
      <c r="N5" s="4"/>
    </row>
    <row r="6" spans="1:14" ht="13.5" thickBot="1" x14ac:dyDescent="0.25">
      <c r="A6" s="182" t="s">
        <v>62</v>
      </c>
      <c r="B6" s="183"/>
      <c r="E6" s="184" t="s">
        <v>62</v>
      </c>
      <c r="F6" s="185"/>
      <c r="I6" s="243" t="s">
        <v>43</v>
      </c>
      <c r="J6" s="244"/>
      <c r="K6" s="4"/>
      <c r="N6" s="4"/>
    </row>
    <row r="7" spans="1:14" x14ac:dyDescent="0.2">
      <c r="A7" s="186" t="s">
        <v>42</v>
      </c>
      <c r="B7" s="160">
        <v>0</v>
      </c>
      <c r="E7" s="21" t="s">
        <v>65</v>
      </c>
      <c r="F7" s="24">
        <v>0</v>
      </c>
      <c r="I7" s="20" t="s">
        <v>79</v>
      </c>
      <c r="J7" s="27">
        <v>175000</v>
      </c>
      <c r="K7" s="4"/>
      <c r="N7" s="4"/>
    </row>
    <row r="8" spans="1:14" ht="13.5" thickBot="1" x14ac:dyDescent="0.25">
      <c r="A8" s="181"/>
      <c r="B8" s="161"/>
      <c r="E8" s="22" t="s">
        <v>66</v>
      </c>
      <c r="F8" s="25">
        <v>0</v>
      </c>
      <c r="I8" s="49" t="s">
        <v>43</v>
      </c>
      <c r="J8" s="50">
        <v>0</v>
      </c>
      <c r="K8" s="4"/>
      <c r="N8" s="4"/>
    </row>
    <row r="9" spans="1:14" x14ac:dyDescent="0.2">
      <c r="A9" s="180" t="s">
        <v>48</v>
      </c>
      <c r="B9" s="161">
        <v>0</v>
      </c>
      <c r="E9" s="21" t="s">
        <v>67</v>
      </c>
      <c r="F9" s="24">
        <v>0</v>
      </c>
      <c r="I9" s="32"/>
      <c r="J9" s="50">
        <v>0</v>
      </c>
      <c r="K9" s="4"/>
      <c r="N9" s="4"/>
    </row>
    <row r="10" spans="1:14" ht="13.5" thickBot="1" x14ac:dyDescent="0.25">
      <c r="A10" s="181"/>
      <c r="B10" s="161"/>
      <c r="E10" s="22" t="s">
        <v>68</v>
      </c>
      <c r="F10" s="26">
        <v>0</v>
      </c>
      <c r="I10" s="32"/>
      <c r="J10" s="50">
        <v>0</v>
      </c>
      <c r="K10" s="4"/>
      <c r="N10" s="4"/>
    </row>
    <row r="11" spans="1:14" ht="13.5" thickBot="1" x14ac:dyDescent="0.25">
      <c r="A11" s="172" t="s">
        <v>49</v>
      </c>
      <c r="B11" s="161">
        <v>0</v>
      </c>
      <c r="E11" s="21" t="s">
        <v>69</v>
      </c>
      <c r="F11" s="24">
        <v>0</v>
      </c>
      <c r="I11" s="33"/>
      <c r="J11" s="26">
        <v>0</v>
      </c>
      <c r="K11" s="4"/>
      <c r="L11" t="s">
        <v>43</v>
      </c>
      <c r="N11" s="4"/>
    </row>
    <row r="12" spans="1:14" ht="19.5" thickBot="1" x14ac:dyDescent="0.25">
      <c r="A12" s="173"/>
      <c r="B12" s="161"/>
      <c r="E12" s="22" t="s">
        <v>70</v>
      </c>
      <c r="F12" s="26">
        <v>0</v>
      </c>
      <c r="I12" s="9" t="s">
        <v>25</v>
      </c>
      <c r="J12" s="29">
        <f>SUM(J6:J11)</f>
        <v>175000</v>
      </c>
      <c r="K12" s="42" t="s">
        <v>26</v>
      </c>
      <c r="N12" s="4"/>
    </row>
    <row r="13" spans="1:14" ht="13.5" thickBot="1" x14ac:dyDescent="0.25">
      <c r="A13" s="172" t="s">
        <v>63</v>
      </c>
      <c r="B13" s="161">
        <v>0</v>
      </c>
      <c r="E13" s="21" t="s">
        <v>71</v>
      </c>
      <c r="F13" s="27">
        <v>0</v>
      </c>
      <c r="K13" s="4"/>
      <c r="N13" s="4"/>
    </row>
    <row r="14" spans="1:14" ht="13.5" thickBot="1" x14ac:dyDescent="0.25">
      <c r="A14" s="173"/>
      <c r="B14" s="161"/>
      <c r="E14" s="22" t="s">
        <v>72</v>
      </c>
      <c r="F14" s="26">
        <v>0</v>
      </c>
      <c r="I14" s="16" t="s">
        <v>29</v>
      </c>
      <c r="J14" s="17"/>
      <c r="K14" s="4"/>
      <c r="N14" s="4"/>
    </row>
    <row r="15" spans="1:14" x14ac:dyDescent="0.2">
      <c r="A15" s="172" t="s">
        <v>64</v>
      </c>
      <c r="B15" s="161">
        <v>0</v>
      </c>
      <c r="E15" s="21" t="s">
        <v>73</v>
      </c>
      <c r="F15" s="27">
        <v>0</v>
      </c>
      <c r="I15" s="20" t="s">
        <v>80</v>
      </c>
      <c r="J15" s="27">
        <v>0</v>
      </c>
      <c r="K15" s="4"/>
      <c r="N15" s="4"/>
    </row>
    <row r="16" spans="1:14" ht="13.5" thickBot="1" x14ac:dyDescent="0.25">
      <c r="A16" s="173"/>
      <c r="B16" s="161"/>
      <c r="E16" s="22" t="s">
        <v>74</v>
      </c>
      <c r="F16" s="26">
        <v>0</v>
      </c>
      <c r="I16" s="49" t="s">
        <v>81</v>
      </c>
      <c r="J16" s="50">
        <v>0</v>
      </c>
      <c r="K16" s="4"/>
      <c r="N16" s="4"/>
    </row>
    <row r="17" spans="1:14" x14ac:dyDescent="0.2">
      <c r="A17" s="172" t="s">
        <v>75</v>
      </c>
      <c r="B17" s="161">
        <v>0</v>
      </c>
      <c r="E17" s="21" t="s">
        <v>83</v>
      </c>
      <c r="F17" s="27">
        <v>0</v>
      </c>
      <c r="I17" s="32"/>
      <c r="J17" s="50">
        <v>0</v>
      </c>
      <c r="K17" s="4"/>
      <c r="N17" s="4"/>
    </row>
    <row r="18" spans="1:14" ht="13.5" thickBot="1" x14ac:dyDescent="0.25">
      <c r="A18" s="174"/>
      <c r="B18" s="171"/>
      <c r="E18" s="22" t="s">
        <v>82</v>
      </c>
      <c r="F18" s="25">
        <v>0</v>
      </c>
      <c r="I18" s="32"/>
      <c r="J18" s="50">
        <v>0</v>
      </c>
      <c r="K18" s="4"/>
      <c r="N18" s="4"/>
    </row>
    <row r="19" spans="1:14" ht="13.5" thickBot="1" x14ac:dyDescent="0.25">
      <c r="A19" s="60"/>
      <c r="B19" s="61"/>
      <c r="E19" s="58"/>
      <c r="F19" s="59"/>
      <c r="I19" s="56"/>
      <c r="J19" s="57">
        <v>0</v>
      </c>
      <c r="K19" s="4"/>
      <c r="N19" s="4"/>
    </row>
    <row r="20" spans="1:14" ht="13.5" thickBot="1" x14ac:dyDescent="0.25">
      <c r="A20" s="175" t="s">
        <v>76</v>
      </c>
      <c r="B20" s="176"/>
      <c r="E20" s="175" t="s">
        <v>76</v>
      </c>
      <c r="F20" s="176"/>
      <c r="I20" s="33"/>
      <c r="J20" s="26">
        <v>0</v>
      </c>
      <c r="K20" s="4"/>
      <c r="N20" s="4"/>
    </row>
    <row r="21" spans="1:14" ht="19.5" thickBot="1" x14ac:dyDescent="0.25">
      <c r="A21" s="179" t="s">
        <v>77</v>
      </c>
      <c r="B21" s="160">
        <v>0</v>
      </c>
      <c r="E21" s="179" t="s">
        <v>77</v>
      </c>
      <c r="F21" s="160">
        <v>0</v>
      </c>
      <c r="I21" s="9" t="s">
        <v>27</v>
      </c>
      <c r="J21" s="30">
        <f>SUM(J14:J20)</f>
        <v>0</v>
      </c>
      <c r="K21" s="42" t="s">
        <v>28</v>
      </c>
      <c r="N21" s="4"/>
    </row>
    <row r="22" spans="1:14" ht="13.5" thickBot="1" x14ac:dyDescent="0.25">
      <c r="A22" s="169"/>
      <c r="B22" s="161"/>
      <c r="E22" s="169"/>
      <c r="F22" s="161"/>
      <c r="K22" s="4"/>
      <c r="N22" s="4"/>
    </row>
    <row r="23" spans="1:14" ht="13.5" thickBot="1" x14ac:dyDescent="0.25">
      <c r="A23" s="169" t="s">
        <v>78</v>
      </c>
      <c r="B23" s="161">
        <v>0</v>
      </c>
      <c r="E23" s="169" t="s">
        <v>78</v>
      </c>
      <c r="F23" s="161">
        <v>0</v>
      </c>
      <c r="I23" s="16" t="s">
        <v>97</v>
      </c>
      <c r="J23" s="63" t="s">
        <v>92</v>
      </c>
      <c r="K23" s="51" t="s">
        <v>93</v>
      </c>
      <c r="N23" s="4"/>
    </row>
    <row r="24" spans="1:14" ht="13.5" thickBot="1" x14ac:dyDescent="0.25">
      <c r="A24" s="170"/>
      <c r="B24" s="171"/>
      <c r="D24" s="38"/>
      <c r="E24" s="170"/>
      <c r="F24" s="171"/>
      <c r="I24" s="46" t="s">
        <v>48</v>
      </c>
      <c r="J24" s="27">
        <v>0</v>
      </c>
      <c r="K24" s="27">
        <v>0</v>
      </c>
      <c r="N24" s="4"/>
    </row>
    <row r="25" spans="1:14" ht="18" customHeight="1" thickBot="1" x14ac:dyDescent="0.25">
      <c r="A25" s="28" t="s">
        <v>35</v>
      </c>
      <c r="B25" s="23">
        <f>SUM(B7:B22)</f>
        <v>0</v>
      </c>
      <c r="C25" s="42" t="s">
        <v>11</v>
      </c>
      <c r="D25" s="44"/>
      <c r="E25" s="28" t="s">
        <v>36</v>
      </c>
      <c r="F25" s="23">
        <f>SUM(F7:F22)</f>
        <v>0</v>
      </c>
      <c r="G25" s="42" t="s">
        <v>14</v>
      </c>
      <c r="H25" s="37"/>
      <c r="I25" s="32" t="s">
        <v>49</v>
      </c>
      <c r="J25" s="50">
        <v>0</v>
      </c>
      <c r="K25" s="50">
        <v>0</v>
      </c>
      <c r="N25" s="4"/>
    </row>
    <row r="26" spans="1:14" ht="18" customHeight="1" thickBot="1" x14ac:dyDescent="0.25">
      <c r="D26" s="38"/>
      <c r="I26" s="47" t="s">
        <v>63</v>
      </c>
      <c r="J26" s="50">
        <v>0</v>
      </c>
      <c r="K26" s="50">
        <v>0</v>
      </c>
      <c r="N26" s="4"/>
    </row>
    <row r="27" spans="1:14" ht="26.1" customHeight="1" thickBot="1" x14ac:dyDescent="0.25">
      <c r="A27" s="187" t="s">
        <v>3</v>
      </c>
      <c r="B27" s="188"/>
      <c r="D27" s="38"/>
      <c r="E27" s="177" t="s">
        <v>8</v>
      </c>
      <c r="F27" s="178"/>
      <c r="I27" s="52" t="s">
        <v>64</v>
      </c>
      <c r="J27" s="53">
        <v>0</v>
      </c>
      <c r="K27" s="53">
        <v>0</v>
      </c>
      <c r="N27" s="4"/>
    </row>
    <row r="28" spans="1:14" ht="18.95" customHeight="1" thickBot="1" x14ac:dyDescent="0.25">
      <c r="A28" s="31" t="s">
        <v>44</v>
      </c>
      <c r="B28" s="24">
        <v>50000</v>
      </c>
      <c r="D28" s="38"/>
      <c r="E28" s="31" t="s">
        <v>45</v>
      </c>
      <c r="F28" s="24">
        <v>20000</v>
      </c>
      <c r="I28" s="48" t="s">
        <v>75</v>
      </c>
      <c r="J28" s="26">
        <v>0</v>
      </c>
      <c r="K28" s="26">
        <v>0</v>
      </c>
      <c r="N28" s="4"/>
    </row>
    <row r="29" spans="1:14" ht="13.5" thickBot="1" x14ac:dyDescent="0.25">
      <c r="A29" s="32"/>
      <c r="B29" s="54">
        <v>0</v>
      </c>
      <c r="D29" s="38"/>
      <c r="E29" s="32"/>
      <c r="F29" s="50">
        <v>0</v>
      </c>
      <c r="I29" s="9" t="s">
        <v>50</v>
      </c>
      <c r="J29" s="23">
        <f>SUM(J24:J28)</f>
        <v>0</v>
      </c>
      <c r="K29" s="23">
        <f>SUM(K24:K28)</f>
        <v>0</v>
      </c>
      <c r="N29" s="4"/>
    </row>
    <row r="30" spans="1:14" ht="18.75" x14ac:dyDescent="0.2">
      <c r="A30" s="32"/>
      <c r="B30" s="54">
        <v>0</v>
      </c>
      <c r="D30" s="38"/>
      <c r="E30" s="32"/>
      <c r="F30" s="50">
        <v>0</v>
      </c>
      <c r="K30" s="43"/>
      <c r="N30" s="4"/>
    </row>
    <row r="31" spans="1:14" ht="19.5" thickBot="1" x14ac:dyDescent="0.25">
      <c r="A31" s="32"/>
      <c r="B31" s="54">
        <v>0</v>
      </c>
      <c r="D31" s="38"/>
      <c r="E31" s="32"/>
      <c r="F31" s="50">
        <v>0</v>
      </c>
      <c r="I31" s="3" t="s">
        <v>31</v>
      </c>
      <c r="J31" s="14">
        <f>J12+J21+J29</f>
        <v>175000</v>
      </c>
      <c r="K31" s="42" t="s">
        <v>30</v>
      </c>
      <c r="N31" s="4"/>
    </row>
    <row r="32" spans="1:14" ht="19.5" thickTop="1" x14ac:dyDescent="0.2">
      <c r="A32" s="32"/>
      <c r="B32" s="54">
        <v>0</v>
      </c>
      <c r="D32" s="38"/>
      <c r="E32" s="32"/>
      <c r="F32" s="50">
        <v>0</v>
      </c>
      <c r="K32" s="43"/>
      <c r="N32" s="4"/>
    </row>
    <row r="33" spans="1:14" ht="19.5" thickBot="1" x14ac:dyDescent="0.25">
      <c r="A33" s="32"/>
      <c r="B33" s="54">
        <v>0</v>
      </c>
      <c r="D33" s="38"/>
      <c r="E33" s="32"/>
      <c r="F33" s="50">
        <v>0</v>
      </c>
      <c r="I33" s="3" t="s">
        <v>32</v>
      </c>
      <c r="J33" s="12">
        <f>F37</f>
        <v>20000</v>
      </c>
      <c r="K33" s="43"/>
      <c r="N33" s="4"/>
    </row>
    <row r="34" spans="1:14" ht="20.25" thickTop="1" thickBot="1" x14ac:dyDescent="0.25">
      <c r="A34" s="33"/>
      <c r="B34" s="25">
        <v>0</v>
      </c>
      <c r="D34" s="38"/>
      <c r="E34" s="33"/>
      <c r="F34" s="25">
        <v>0</v>
      </c>
      <c r="K34" s="43"/>
      <c r="N34" s="4"/>
    </row>
    <row r="35" spans="1:14" ht="19.5" thickBot="1" x14ac:dyDescent="0.25">
      <c r="A35" s="9" t="s">
        <v>4</v>
      </c>
      <c r="B35" s="11">
        <f>SUM(B28:B34)</f>
        <v>50000</v>
      </c>
      <c r="C35" s="42" t="s">
        <v>12</v>
      </c>
      <c r="D35" s="44"/>
      <c r="E35" s="9" t="s">
        <v>9</v>
      </c>
      <c r="F35" s="11">
        <f>SUM(F28:F34)</f>
        <v>20000</v>
      </c>
      <c r="G35" s="42" t="s">
        <v>15</v>
      </c>
      <c r="H35" s="37"/>
      <c r="I35" s="3" t="s">
        <v>33</v>
      </c>
      <c r="J35" s="13">
        <f>IF(J31=0,0,(J33/J31))</f>
        <v>0.11428571428571428</v>
      </c>
      <c r="K35" s="42" t="s">
        <v>34</v>
      </c>
      <c r="N35" s="4"/>
    </row>
    <row r="36" spans="1:14" ht="18.75" x14ac:dyDescent="0.2">
      <c r="A36" s="1"/>
      <c r="B36" s="2"/>
      <c r="C36" s="43"/>
      <c r="D36" s="55"/>
      <c r="G36" s="43"/>
      <c r="H36" s="38"/>
      <c r="K36" s="43"/>
      <c r="N36" s="4"/>
    </row>
    <row r="37" spans="1:14" ht="39.6" customHeight="1" thickBot="1" x14ac:dyDescent="0.25">
      <c r="A37" s="45" t="s">
        <v>0</v>
      </c>
      <c r="B37" s="39">
        <f>B25+B35</f>
        <v>50000</v>
      </c>
      <c r="C37" s="42" t="s">
        <v>13</v>
      </c>
      <c r="D37" s="44"/>
      <c r="E37" s="45" t="s">
        <v>10</v>
      </c>
      <c r="F37" s="39">
        <f>F25+F35</f>
        <v>20000</v>
      </c>
      <c r="G37" s="42" t="s">
        <v>16</v>
      </c>
      <c r="H37" s="37"/>
      <c r="I37" s="7" t="s">
        <v>52</v>
      </c>
      <c r="J37" s="12">
        <f>J31*6</f>
        <v>1050000</v>
      </c>
      <c r="K37" s="42" t="s">
        <v>34</v>
      </c>
      <c r="N37" s="4"/>
    </row>
    <row r="38" spans="1:14" ht="20.25" thickTop="1" thickBot="1" x14ac:dyDescent="0.25">
      <c r="A38" s="3"/>
      <c r="B38" s="1"/>
      <c r="C38" s="43"/>
      <c r="D38" s="55"/>
      <c r="I38" s="7"/>
      <c r="J38" s="8"/>
      <c r="K38" s="44"/>
      <c r="N38" s="4"/>
    </row>
    <row r="39" spans="1:14" ht="35.450000000000003" customHeight="1" thickTop="1" x14ac:dyDescent="0.2">
      <c r="A39" s="45" t="s">
        <v>17</v>
      </c>
      <c r="B39" s="40">
        <f>B37-F37</f>
        <v>30000</v>
      </c>
      <c r="C39" s="42" t="s">
        <v>20</v>
      </c>
      <c r="D39" s="44"/>
      <c r="E39" s="191" t="s">
        <v>96</v>
      </c>
      <c r="F39" s="194">
        <f>K29</f>
        <v>0</v>
      </c>
      <c r="G39" s="195"/>
      <c r="I39" s="7" t="s">
        <v>41</v>
      </c>
      <c r="J39" s="10">
        <f>J37-F37</f>
        <v>1030000</v>
      </c>
      <c r="K39" s="42" t="s">
        <v>46</v>
      </c>
      <c r="N39" s="4"/>
    </row>
    <row r="40" spans="1:14" ht="18.75" x14ac:dyDescent="0.2">
      <c r="C40" s="43"/>
      <c r="D40" s="55"/>
      <c r="E40" s="192"/>
      <c r="F40" s="196"/>
      <c r="G40" s="197"/>
      <c r="K40" s="43"/>
      <c r="N40" s="4"/>
    </row>
    <row r="41" spans="1:14" ht="33" customHeight="1" thickBot="1" x14ac:dyDescent="0.25">
      <c r="A41" s="45" t="s">
        <v>18</v>
      </c>
      <c r="B41" s="41">
        <v>50000</v>
      </c>
      <c r="C41" s="42" t="s">
        <v>21</v>
      </c>
      <c r="D41" s="44"/>
      <c r="E41" s="193"/>
      <c r="F41" s="198"/>
      <c r="G41" s="199"/>
      <c r="I41" s="7" t="s">
        <v>47</v>
      </c>
      <c r="J41" s="12">
        <f>IF((J37-J33)&gt;B43,B43,(J37-J33))</f>
        <v>0</v>
      </c>
      <c r="K41" s="42" t="s">
        <v>37</v>
      </c>
      <c r="N41" s="4"/>
    </row>
    <row r="42" spans="1:14" ht="19.5" thickTop="1" x14ac:dyDescent="0.2">
      <c r="C42" s="43"/>
      <c r="D42" s="55"/>
      <c r="K42" s="43"/>
      <c r="N42" s="4"/>
    </row>
    <row r="43" spans="1:14" ht="33.950000000000003" customHeight="1" thickBot="1" x14ac:dyDescent="0.25">
      <c r="A43" s="6" t="s">
        <v>19</v>
      </c>
      <c r="B43" s="40">
        <f>(B25*0.8)-F25</f>
        <v>0</v>
      </c>
      <c r="C43" s="42" t="s">
        <v>22</v>
      </c>
      <c r="D43" s="44"/>
      <c r="I43" s="36" t="s">
        <v>86</v>
      </c>
      <c r="J43" s="12">
        <f>B35</f>
        <v>50000</v>
      </c>
      <c r="K43" s="42" t="s">
        <v>12</v>
      </c>
      <c r="N43" s="4"/>
    </row>
    <row r="44" spans="1:14" ht="14.25" thickTop="1" thickBot="1" x14ac:dyDescent="0.25">
      <c r="D44" s="38"/>
      <c r="N44" s="4"/>
    </row>
    <row r="45" spans="1:14" ht="35.450000000000003" customHeight="1" thickTop="1" thickBot="1" x14ac:dyDescent="0.25">
      <c r="A45" s="6" t="s">
        <v>38</v>
      </c>
      <c r="B45" s="40">
        <f>B35</f>
        <v>50000</v>
      </c>
      <c r="C45" s="5"/>
      <c r="D45" s="37"/>
      <c r="I45" s="73" t="s">
        <v>40</v>
      </c>
      <c r="J45" s="72">
        <f>B35+J41</f>
        <v>50000</v>
      </c>
      <c r="K45" s="66" t="s">
        <v>39</v>
      </c>
    </row>
    <row r="46" spans="1:14" x14ac:dyDescent="0.2">
      <c r="C46" s="5"/>
      <c r="D46" s="37"/>
    </row>
    <row r="47" spans="1:14" ht="13.5" thickBot="1" x14ac:dyDescent="0.25"/>
    <row r="48" spans="1:14" ht="21" thickBot="1" x14ac:dyDescent="0.25">
      <c r="I48" s="68" t="s">
        <v>85</v>
      </c>
      <c r="J48" s="189" t="str">
        <f>IF((J37-J33)&gt;B43,"EQUITY LIMITED","INCOME LIMITED")</f>
        <v>EQUITY LIMITED</v>
      </c>
      <c r="K48" s="190"/>
    </row>
  </sheetData>
  <sheetProtection algorithmName="SHA-512" hashValue="rM6KZbczLleOTKuQYN4NnXTsU85BqZ87akzTY6R90EDswi/W5ndwpXrWW0aPFopX6vTypH18ReRiF9IN+SByuw==" saltValue="fIS+tvd0RUjooDX0qcFSGw==" spinCount="100000" sheet="1" objects="1" scenarios="1" formatColumns="0" selectLockedCells="1"/>
  <mergeCells count="40">
    <mergeCell ref="A27:B27"/>
    <mergeCell ref="E27:F27"/>
    <mergeCell ref="J48:K48"/>
    <mergeCell ref="J1:K1"/>
    <mergeCell ref="E39:E41"/>
    <mergeCell ref="F39:G41"/>
    <mergeCell ref="I5:J5"/>
    <mergeCell ref="I6:J6"/>
    <mergeCell ref="A21:A22"/>
    <mergeCell ref="B21:B22"/>
    <mergeCell ref="E21:E22"/>
    <mergeCell ref="F21:F22"/>
    <mergeCell ref="A23:A24"/>
    <mergeCell ref="B23:B24"/>
    <mergeCell ref="E23:E24"/>
    <mergeCell ref="F23:F24"/>
    <mergeCell ref="E20:F20"/>
    <mergeCell ref="A9:A10"/>
    <mergeCell ref="B9:B10"/>
    <mergeCell ref="A11:A12"/>
    <mergeCell ref="B11:B12"/>
    <mergeCell ref="A13:A14"/>
    <mergeCell ref="B13:B14"/>
    <mergeCell ref="A15:A16"/>
    <mergeCell ref="B15:B16"/>
    <mergeCell ref="A17:A18"/>
    <mergeCell ref="B17:B18"/>
    <mergeCell ref="A20:B20"/>
    <mergeCell ref="A5:B5"/>
    <mergeCell ref="E5:F5"/>
    <mergeCell ref="A6:B6"/>
    <mergeCell ref="E6:F6"/>
    <mergeCell ref="A7:A8"/>
    <mergeCell ref="B7:B8"/>
    <mergeCell ref="A1:F1"/>
    <mergeCell ref="A2:G2"/>
    <mergeCell ref="A3:F3"/>
    <mergeCell ref="I3:J3"/>
    <mergeCell ref="A4:B4"/>
    <mergeCell ref="E4:F4"/>
  </mergeCells>
  <pageMargins left="0.7" right="0.7" top="0.75" bottom="0.75" header="0.3" footer="0.3"/>
  <pageSetup paperSize="9" scale="56" orientation="landscape"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2EC09AC-6DE3-4BE5-BFAA-F0E5769B250A}">
  <sheetPr>
    <pageSetUpPr fitToPage="1"/>
  </sheetPr>
  <dimension ref="A1:N48"/>
  <sheetViews>
    <sheetView showGridLines="0" topLeftCell="A23" zoomScale="80" zoomScaleNormal="80" workbookViewId="0">
      <selection activeCell="B41" sqref="B41"/>
    </sheetView>
  </sheetViews>
  <sheetFormatPr defaultRowHeight="12.75" x14ac:dyDescent="0.2"/>
  <cols>
    <col min="1" max="1" width="36.33203125" customWidth="1"/>
    <col min="2" max="2" width="16.6640625" bestFit="1" customWidth="1"/>
    <col min="3" max="3" width="8.83203125" style="4"/>
    <col min="4" max="4" width="4.83203125" style="4" customWidth="1"/>
    <col min="5" max="5" width="33.83203125" customWidth="1"/>
    <col min="6" max="6" width="16.6640625" bestFit="1" customWidth="1"/>
    <col min="7" max="7" width="10.5" style="4" customWidth="1"/>
    <col min="8" max="8" width="4.83203125" style="4" customWidth="1"/>
    <col min="9" max="9" width="44.1640625" customWidth="1"/>
    <col min="10" max="11" width="17.1640625" customWidth="1"/>
  </cols>
  <sheetData>
    <row r="1" spans="1:14" ht="30.95" customHeight="1" thickBot="1" x14ac:dyDescent="0.25">
      <c r="A1" s="162" t="s">
        <v>53</v>
      </c>
      <c r="B1" s="163"/>
      <c r="C1" s="163"/>
      <c r="D1" s="163"/>
      <c r="E1" s="163"/>
      <c r="F1" s="164"/>
      <c r="G1" s="34"/>
      <c r="H1" s="34"/>
      <c r="I1" s="62" t="s">
        <v>84</v>
      </c>
      <c r="J1" s="165" t="s">
        <v>89</v>
      </c>
      <c r="K1" s="166"/>
    </row>
    <row r="2" spans="1:14" ht="9.9499999999999993" customHeight="1" thickBot="1" x14ac:dyDescent="0.25">
      <c r="A2" s="167"/>
      <c r="B2" s="167"/>
      <c r="C2" s="167"/>
      <c r="D2" s="167"/>
      <c r="E2" s="167"/>
      <c r="F2" s="167"/>
      <c r="G2" s="167"/>
      <c r="H2" s="18"/>
      <c r="I2" s="15"/>
    </row>
    <row r="3" spans="1:14" ht="23.1" customHeight="1" thickBot="1" x14ac:dyDescent="0.25">
      <c r="A3" s="162" t="s">
        <v>5</v>
      </c>
      <c r="B3" s="163"/>
      <c r="C3" s="163"/>
      <c r="D3" s="163"/>
      <c r="E3" s="163"/>
      <c r="F3" s="164"/>
      <c r="G3" s="34"/>
      <c r="H3" s="34"/>
      <c r="I3" s="162" t="s">
        <v>23</v>
      </c>
      <c r="J3" s="164"/>
      <c r="K3" s="34"/>
      <c r="L3" s="34"/>
      <c r="M3" s="34"/>
      <c r="N3" s="34"/>
    </row>
    <row r="4" spans="1:14" ht="24.6" customHeight="1" thickBot="1" x14ac:dyDescent="0.25">
      <c r="A4" s="242" t="s">
        <v>2</v>
      </c>
      <c r="B4" s="242"/>
      <c r="E4" s="242" t="s">
        <v>6</v>
      </c>
      <c r="F4" s="242"/>
      <c r="I4" s="35" t="s">
        <v>24</v>
      </c>
      <c r="K4" s="4"/>
      <c r="N4" s="4"/>
    </row>
    <row r="5" spans="1:14" ht="13.5" thickBot="1" x14ac:dyDescent="0.25">
      <c r="A5" s="177" t="s">
        <v>1</v>
      </c>
      <c r="B5" s="178"/>
      <c r="E5" s="177" t="s">
        <v>7</v>
      </c>
      <c r="F5" s="178"/>
      <c r="I5" s="177" t="s">
        <v>51</v>
      </c>
      <c r="J5" s="178"/>
      <c r="K5" s="4"/>
      <c r="N5" s="4"/>
    </row>
    <row r="6" spans="1:14" ht="13.5" thickBot="1" x14ac:dyDescent="0.25">
      <c r="A6" s="182" t="s">
        <v>62</v>
      </c>
      <c r="B6" s="183"/>
      <c r="E6" s="184" t="s">
        <v>62</v>
      </c>
      <c r="F6" s="185"/>
      <c r="I6" s="243" t="s">
        <v>43</v>
      </c>
      <c r="J6" s="244"/>
      <c r="K6" s="4"/>
      <c r="N6" s="4"/>
    </row>
    <row r="7" spans="1:14" x14ac:dyDescent="0.2">
      <c r="A7" s="186" t="s">
        <v>42</v>
      </c>
      <c r="B7" s="160">
        <v>750000</v>
      </c>
      <c r="E7" s="21" t="s">
        <v>65</v>
      </c>
      <c r="F7" s="24">
        <v>300000</v>
      </c>
      <c r="I7" s="20" t="s">
        <v>79</v>
      </c>
      <c r="J7" s="27">
        <v>180000</v>
      </c>
      <c r="K7" s="4"/>
      <c r="N7" s="4"/>
    </row>
    <row r="8" spans="1:14" ht="13.5" thickBot="1" x14ac:dyDescent="0.25">
      <c r="A8" s="181"/>
      <c r="B8" s="161"/>
      <c r="E8" s="22" t="s">
        <v>66</v>
      </c>
      <c r="F8" s="25">
        <v>0</v>
      </c>
      <c r="I8" s="49" t="s">
        <v>43</v>
      </c>
      <c r="J8" s="50">
        <v>0</v>
      </c>
      <c r="K8" s="4"/>
      <c r="N8" s="4"/>
    </row>
    <row r="9" spans="1:14" x14ac:dyDescent="0.2">
      <c r="A9" s="180" t="s">
        <v>48</v>
      </c>
      <c r="B9" s="161">
        <v>0</v>
      </c>
      <c r="E9" s="21" t="s">
        <v>67</v>
      </c>
      <c r="F9" s="24">
        <v>0</v>
      </c>
      <c r="I9" s="32"/>
      <c r="J9" s="50">
        <v>0</v>
      </c>
      <c r="K9" s="4"/>
      <c r="N9" s="4"/>
    </row>
    <row r="10" spans="1:14" ht="13.5" thickBot="1" x14ac:dyDescent="0.25">
      <c r="A10" s="181"/>
      <c r="B10" s="161"/>
      <c r="E10" s="22" t="s">
        <v>68</v>
      </c>
      <c r="F10" s="26">
        <v>0</v>
      </c>
      <c r="I10" s="32"/>
      <c r="J10" s="50">
        <v>0</v>
      </c>
      <c r="K10" s="4"/>
      <c r="N10" s="4"/>
    </row>
    <row r="11" spans="1:14" ht="13.5" thickBot="1" x14ac:dyDescent="0.25">
      <c r="A11" s="172" t="s">
        <v>49</v>
      </c>
      <c r="B11" s="161">
        <v>0</v>
      </c>
      <c r="E11" s="21" t="s">
        <v>69</v>
      </c>
      <c r="F11" s="24">
        <v>0</v>
      </c>
      <c r="I11" s="33"/>
      <c r="J11" s="26">
        <v>0</v>
      </c>
      <c r="K11" s="4"/>
      <c r="L11" t="s">
        <v>43</v>
      </c>
      <c r="N11" s="4"/>
    </row>
    <row r="12" spans="1:14" ht="19.5" thickBot="1" x14ac:dyDescent="0.25">
      <c r="A12" s="173"/>
      <c r="B12" s="161"/>
      <c r="E12" s="22" t="s">
        <v>70</v>
      </c>
      <c r="F12" s="26">
        <v>0</v>
      </c>
      <c r="I12" s="9" t="s">
        <v>25</v>
      </c>
      <c r="J12" s="29">
        <f>SUM(J6:J11)</f>
        <v>180000</v>
      </c>
      <c r="K12" s="42" t="s">
        <v>26</v>
      </c>
      <c r="N12" s="4"/>
    </row>
    <row r="13" spans="1:14" ht="13.5" thickBot="1" x14ac:dyDescent="0.25">
      <c r="A13" s="172" t="s">
        <v>63</v>
      </c>
      <c r="B13" s="161">
        <v>0</v>
      </c>
      <c r="E13" s="21" t="s">
        <v>71</v>
      </c>
      <c r="F13" s="27">
        <v>0</v>
      </c>
      <c r="K13" s="4"/>
      <c r="N13" s="4"/>
    </row>
    <row r="14" spans="1:14" ht="13.5" thickBot="1" x14ac:dyDescent="0.25">
      <c r="A14" s="173"/>
      <c r="B14" s="161"/>
      <c r="E14" s="22" t="s">
        <v>72</v>
      </c>
      <c r="F14" s="26">
        <v>0</v>
      </c>
      <c r="I14" s="16" t="s">
        <v>29</v>
      </c>
      <c r="J14" s="17"/>
      <c r="K14" s="4"/>
      <c r="N14" s="4"/>
    </row>
    <row r="15" spans="1:14" x14ac:dyDescent="0.2">
      <c r="A15" s="172" t="s">
        <v>64</v>
      </c>
      <c r="B15" s="161">
        <v>0</v>
      </c>
      <c r="E15" s="21" t="s">
        <v>73</v>
      </c>
      <c r="F15" s="27">
        <v>0</v>
      </c>
      <c r="I15" s="20" t="s">
        <v>80</v>
      </c>
      <c r="J15" s="27">
        <v>0</v>
      </c>
      <c r="K15" s="4"/>
      <c r="N15" s="4"/>
    </row>
    <row r="16" spans="1:14" ht="13.5" thickBot="1" x14ac:dyDescent="0.25">
      <c r="A16" s="173"/>
      <c r="B16" s="161"/>
      <c r="E16" s="22" t="s">
        <v>74</v>
      </c>
      <c r="F16" s="26">
        <v>0</v>
      </c>
      <c r="I16" s="49" t="s">
        <v>81</v>
      </c>
      <c r="J16" s="50">
        <v>0</v>
      </c>
      <c r="K16" s="4"/>
      <c r="N16" s="4"/>
    </row>
    <row r="17" spans="1:14" x14ac:dyDescent="0.2">
      <c r="A17" s="172" t="s">
        <v>75</v>
      </c>
      <c r="B17" s="161">
        <v>0</v>
      </c>
      <c r="E17" s="21" t="s">
        <v>83</v>
      </c>
      <c r="F17" s="27">
        <v>0</v>
      </c>
      <c r="I17" s="32"/>
      <c r="J17" s="50">
        <v>0</v>
      </c>
      <c r="K17" s="4"/>
      <c r="N17" s="4"/>
    </row>
    <row r="18" spans="1:14" ht="13.5" thickBot="1" x14ac:dyDescent="0.25">
      <c r="A18" s="174"/>
      <c r="B18" s="171"/>
      <c r="E18" s="22" t="s">
        <v>82</v>
      </c>
      <c r="F18" s="25">
        <v>0</v>
      </c>
      <c r="I18" s="32"/>
      <c r="J18" s="50">
        <v>0</v>
      </c>
      <c r="K18" s="4"/>
      <c r="N18" s="4"/>
    </row>
    <row r="19" spans="1:14" ht="13.5" thickBot="1" x14ac:dyDescent="0.25">
      <c r="A19" s="60"/>
      <c r="B19" s="61"/>
      <c r="E19" s="58"/>
      <c r="F19" s="59"/>
      <c r="I19" s="56"/>
      <c r="J19" s="57">
        <v>0</v>
      </c>
      <c r="K19" s="4"/>
      <c r="N19" s="4"/>
    </row>
    <row r="20" spans="1:14" ht="13.5" thickBot="1" x14ac:dyDescent="0.25">
      <c r="A20" s="175" t="s">
        <v>76</v>
      </c>
      <c r="B20" s="176"/>
      <c r="E20" s="175" t="s">
        <v>76</v>
      </c>
      <c r="F20" s="176"/>
      <c r="I20" s="33"/>
      <c r="J20" s="26">
        <v>0</v>
      </c>
      <c r="K20" s="4"/>
      <c r="N20" s="4"/>
    </row>
    <row r="21" spans="1:14" ht="19.5" thickBot="1" x14ac:dyDescent="0.25">
      <c r="A21" s="179" t="s">
        <v>77</v>
      </c>
      <c r="B21" s="160">
        <v>0</v>
      </c>
      <c r="E21" s="179" t="s">
        <v>77</v>
      </c>
      <c r="F21" s="160">
        <v>0</v>
      </c>
      <c r="I21" s="9" t="s">
        <v>27</v>
      </c>
      <c r="J21" s="30">
        <f>SUM(J14:J20)</f>
        <v>0</v>
      </c>
      <c r="K21" s="42" t="s">
        <v>28</v>
      </c>
      <c r="N21" s="4"/>
    </row>
    <row r="22" spans="1:14" ht="13.5" thickBot="1" x14ac:dyDescent="0.25">
      <c r="A22" s="169"/>
      <c r="B22" s="161"/>
      <c r="E22" s="169"/>
      <c r="F22" s="161"/>
      <c r="K22" s="4"/>
      <c r="N22" s="4"/>
    </row>
    <row r="23" spans="1:14" ht="13.5" thickBot="1" x14ac:dyDescent="0.25">
      <c r="A23" s="169" t="s">
        <v>78</v>
      </c>
      <c r="B23" s="161">
        <v>0</v>
      </c>
      <c r="E23" s="169" t="s">
        <v>78</v>
      </c>
      <c r="F23" s="161">
        <v>0</v>
      </c>
      <c r="I23" s="16" t="s">
        <v>97</v>
      </c>
      <c r="J23" s="63" t="s">
        <v>92</v>
      </c>
      <c r="K23" s="51" t="s">
        <v>93</v>
      </c>
      <c r="N23" s="4"/>
    </row>
    <row r="24" spans="1:14" ht="13.5" thickBot="1" x14ac:dyDescent="0.25">
      <c r="A24" s="170"/>
      <c r="B24" s="171"/>
      <c r="D24" s="38"/>
      <c r="E24" s="170"/>
      <c r="F24" s="171"/>
      <c r="I24" s="46" t="s">
        <v>48</v>
      </c>
      <c r="J24" s="27">
        <v>0</v>
      </c>
      <c r="K24" s="27">
        <v>0</v>
      </c>
      <c r="N24" s="4"/>
    </row>
    <row r="25" spans="1:14" ht="18" customHeight="1" thickBot="1" x14ac:dyDescent="0.25">
      <c r="A25" s="28" t="s">
        <v>35</v>
      </c>
      <c r="B25" s="23">
        <f>SUM(B7:B22)</f>
        <v>750000</v>
      </c>
      <c r="C25" s="42" t="s">
        <v>11</v>
      </c>
      <c r="D25" s="44"/>
      <c r="E25" s="28" t="s">
        <v>36</v>
      </c>
      <c r="F25" s="23">
        <f>SUM(F7:F22)</f>
        <v>300000</v>
      </c>
      <c r="G25" s="42" t="s">
        <v>14</v>
      </c>
      <c r="H25" s="37"/>
      <c r="I25" s="32" t="s">
        <v>49</v>
      </c>
      <c r="J25" s="50">
        <v>0</v>
      </c>
      <c r="K25" s="50">
        <v>0</v>
      </c>
      <c r="N25" s="4"/>
    </row>
    <row r="26" spans="1:14" ht="18" customHeight="1" thickBot="1" x14ac:dyDescent="0.25">
      <c r="D26" s="38"/>
      <c r="I26" s="47" t="s">
        <v>63</v>
      </c>
      <c r="J26" s="50">
        <v>0</v>
      </c>
      <c r="K26" s="50">
        <v>0</v>
      </c>
      <c r="N26" s="4"/>
    </row>
    <row r="27" spans="1:14" ht="26.1" customHeight="1" thickBot="1" x14ac:dyDescent="0.25">
      <c r="A27" s="187" t="s">
        <v>3</v>
      </c>
      <c r="B27" s="188"/>
      <c r="D27" s="38"/>
      <c r="E27" s="177" t="s">
        <v>8</v>
      </c>
      <c r="F27" s="178"/>
      <c r="I27" s="52" t="s">
        <v>64</v>
      </c>
      <c r="J27" s="53">
        <v>0</v>
      </c>
      <c r="K27" s="53">
        <v>0</v>
      </c>
      <c r="N27" s="4"/>
    </row>
    <row r="28" spans="1:14" ht="18.95" customHeight="1" thickBot="1" x14ac:dyDescent="0.25">
      <c r="A28" s="31" t="s">
        <v>44</v>
      </c>
      <c r="B28" s="24">
        <v>80000</v>
      </c>
      <c r="D28" s="38"/>
      <c r="E28" s="31" t="s">
        <v>45</v>
      </c>
      <c r="F28" s="24">
        <v>10000</v>
      </c>
      <c r="I28" s="48" t="s">
        <v>75</v>
      </c>
      <c r="J28" s="26">
        <v>0</v>
      </c>
      <c r="K28" s="26">
        <v>0</v>
      </c>
      <c r="N28" s="4"/>
    </row>
    <row r="29" spans="1:14" ht="13.5" thickBot="1" x14ac:dyDescent="0.25">
      <c r="A29" s="32"/>
      <c r="B29" s="54">
        <v>0</v>
      </c>
      <c r="D29" s="38"/>
      <c r="E29" s="32"/>
      <c r="F29" s="50">
        <v>0</v>
      </c>
      <c r="I29" s="9" t="s">
        <v>50</v>
      </c>
      <c r="J29" s="23">
        <f>SUM(J24:J28)</f>
        <v>0</v>
      </c>
      <c r="K29" s="23">
        <f>SUM(K24:K28)</f>
        <v>0</v>
      </c>
      <c r="N29" s="4"/>
    </row>
    <row r="30" spans="1:14" ht="18.75" x14ac:dyDescent="0.2">
      <c r="A30" s="32"/>
      <c r="B30" s="54">
        <v>0</v>
      </c>
      <c r="D30" s="38"/>
      <c r="E30" s="32"/>
      <c r="F30" s="50">
        <v>0</v>
      </c>
      <c r="K30" s="43"/>
      <c r="N30" s="4"/>
    </row>
    <row r="31" spans="1:14" ht="19.5" thickBot="1" x14ac:dyDescent="0.25">
      <c r="A31" s="32"/>
      <c r="B31" s="54">
        <v>0</v>
      </c>
      <c r="D31" s="38"/>
      <c r="E31" s="32"/>
      <c r="F31" s="50">
        <v>0</v>
      </c>
      <c r="I31" s="3" t="s">
        <v>31</v>
      </c>
      <c r="J31" s="14">
        <f>J12+J21+J29</f>
        <v>180000</v>
      </c>
      <c r="K31" s="42" t="s">
        <v>30</v>
      </c>
      <c r="N31" s="4"/>
    </row>
    <row r="32" spans="1:14" ht="19.5" thickTop="1" x14ac:dyDescent="0.2">
      <c r="A32" s="32"/>
      <c r="B32" s="54">
        <v>0</v>
      </c>
      <c r="D32" s="38"/>
      <c r="E32" s="32"/>
      <c r="F32" s="50">
        <v>0</v>
      </c>
      <c r="K32" s="43"/>
      <c r="N32" s="4"/>
    </row>
    <row r="33" spans="1:14" ht="19.5" thickBot="1" x14ac:dyDescent="0.25">
      <c r="A33" s="32"/>
      <c r="B33" s="54">
        <v>0</v>
      </c>
      <c r="D33" s="38"/>
      <c r="E33" s="32"/>
      <c r="F33" s="50">
        <v>0</v>
      </c>
      <c r="I33" s="3" t="s">
        <v>32</v>
      </c>
      <c r="J33" s="12">
        <f>F37</f>
        <v>310000</v>
      </c>
      <c r="K33" s="43"/>
      <c r="N33" s="4"/>
    </row>
    <row r="34" spans="1:14" ht="20.25" thickTop="1" thickBot="1" x14ac:dyDescent="0.25">
      <c r="A34" s="33"/>
      <c r="B34" s="25">
        <v>0</v>
      </c>
      <c r="D34" s="38"/>
      <c r="E34" s="33"/>
      <c r="F34" s="25">
        <v>0</v>
      </c>
      <c r="K34" s="43"/>
      <c r="N34" s="4"/>
    </row>
    <row r="35" spans="1:14" ht="19.5" thickBot="1" x14ac:dyDescent="0.25">
      <c r="A35" s="9" t="s">
        <v>4</v>
      </c>
      <c r="B35" s="11">
        <f>SUM(B28:B34)</f>
        <v>80000</v>
      </c>
      <c r="C35" s="42" t="s">
        <v>12</v>
      </c>
      <c r="D35" s="44"/>
      <c r="E35" s="9" t="s">
        <v>9</v>
      </c>
      <c r="F35" s="11">
        <f>SUM(F28:F34)</f>
        <v>10000</v>
      </c>
      <c r="G35" s="42" t="s">
        <v>15</v>
      </c>
      <c r="H35" s="37"/>
      <c r="I35" s="3" t="s">
        <v>33</v>
      </c>
      <c r="J35" s="13">
        <f>IF(J31=0,0,(J33/J31))</f>
        <v>1.7222222222222223</v>
      </c>
      <c r="K35" s="42" t="s">
        <v>34</v>
      </c>
      <c r="N35" s="4"/>
    </row>
    <row r="36" spans="1:14" ht="18.75" x14ac:dyDescent="0.2">
      <c r="A36" s="1"/>
      <c r="B36" s="2"/>
      <c r="C36" s="43"/>
      <c r="D36" s="55"/>
      <c r="G36" s="43"/>
      <c r="H36" s="38"/>
      <c r="K36" s="43"/>
      <c r="N36" s="4"/>
    </row>
    <row r="37" spans="1:14" ht="39.6" customHeight="1" thickBot="1" x14ac:dyDescent="0.25">
      <c r="A37" s="45" t="s">
        <v>0</v>
      </c>
      <c r="B37" s="39">
        <f>B25+B35</f>
        <v>830000</v>
      </c>
      <c r="C37" s="42" t="s">
        <v>13</v>
      </c>
      <c r="D37" s="44"/>
      <c r="E37" s="45" t="s">
        <v>10</v>
      </c>
      <c r="F37" s="39">
        <f>F25+F35</f>
        <v>310000</v>
      </c>
      <c r="G37" s="42" t="s">
        <v>16</v>
      </c>
      <c r="H37" s="37"/>
      <c r="I37" s="7" t="s">
        <v>52</v>
      </c>
      <c r="J37" s="12">
        <f>J31*6</f>
        <v>1080000</v>
      </c>
      <c r="K37" s="42" t="s">
        <v>34</v>
      </c>
      <c r="N37" s="4"/>
    </row>
    <row r="38" spans="1:14" ht="20.25" thickTop="1" thickBot="1" x14ac:dyDescent="0.25">
      <c r="A38" s="3"/>
      <c r="B38" s="1"/>
      <c r="C38" s="43"/>
      <c r="D38" s="55"/>
      <c r="I38" s="7"/>
      <c r="J38" s="8"/>
      <c r="K38" s="44"/>
      <c r="N38" s="4"/>
    </row>
    <row r="39" spans="1:14" ht="35.450000000000003" customHeight="1" thickTop="1" x14ac:dyDescent="0.2">
      <c r="A39" s="45" t="s">
        <v>17</v>
      </c>
      <c r="B39" s="40">
        <f>B37-F37</f>
        <v>520000</v>
      </c>
      <c r="C39" s="42" t="s">
        <v>20</v>
      </c>
      <c r="D39" s="44"/>
      <c r="E39" s="191" t="s">
        <v>96</v>
      </c>
      <c r="F39" s="194">
        <f>K29</f>
        <v>0</v>
      </c>
      <c r="G39" s="195"/>
      <c r="I39" s="7" t="s">
        <v>41</v>
      </c>
      <c r="J39" s="10">
        <f>J37-F37</f>
        <v>770000</v>
      </c>
      <c r="K39" s="42" t="s">
        <v>46</v>
      </c>
      <c r="N39" s="4"/>
    </row>
    <row r="40" spans="1:14" ht="18.75" x14ac:dyDescent="0.2">
      <c r="C40" s="43"/>
      <c r="D40" s="55"/>
      <c r="E40" s="192"/>
      <c r="F40" s="196"/>
      <c r="G40" s="197"/>
      <c r="K40" s="43"/>
      <c r="N40" s="4"/>
    </row>
    <row r="41" spans="1:14" ht="33" customHeight="1" thickBot="1" x14ac:dyDescent="0.25">
      <c r="A41" s="45" t="s">
        <v>18</v>
      </c>
      <c r="B41" s="41">
        <v>50000</v>
      </c>
      <c r="C41" s="42" t="s">
        <v>21</v>
      </c>
      <c r="D41" s="44"/>
      <c r="E41" s="193"/>
      <c r="F41" s="198"/>
      <c r="G41" s="199"/>
      <c r="I41" s="7" t="s">
        <v>47</v>
      </c>
      <c r="J41" s="12">
        <f>IF((J37-J33)&gt;B43,B43,(J37-J33))</f>
        <v>300000</v>
      </c>
      <c r="K41" s="42" t="s">
        <v>37</v>
      </c>
      <c r="N41" s="4"/>
    </row>
    <row r="42" spans="1:14" ht="19.5" thickTop="1" x14ac:dyDescent="0.2">
      <c r="C42" s="43"/>
      <c r="D42" s="55"/>
      <c r="K42" s="43"/>
      <c r="N42" s="4"/>
    </row>
    <row r="43" spans="1:14" ht="33.950000000000003" customHeight="1" thickBot="1" x14ac:dyDescent="0.25">
      <c r="A43" s="6" t="s">
        <v>19</v>
      </c>
      <c r="B43" s="40">
        <f>(B25*0.8)-F25</f>
        <v>300000</v>
      </c>
      <c r="C43" s="42" t="s">
        <v>22</v>
      </c>
      <c r="D43" s="44"/>
      <c r="I43" s="36" t="s">
        <v>86</v>
      </c>
      <c r="J43" s="12">
        <f>B35</f>
        <v>80000</v>
      </c>
      <c r="K43" s="42" t="s">
        <v>12</v>
      </c>
      <c r="N43" s="4"/>
    </row>
    <row r="44" spans="1:14" ht="14.25" thickTop="1" thickBot="1" x14ac:dyDescent="0.25">
      <c r="D44" s="38"/>
      <c r="N44" s="4"/>
    </row>
    <row r="45" spans="1:14" ht="35.450000000000003" customHeight="1" thickTop="1" thickBot="1" x14ac:dyDescent="0.25">
      <c r="A45" s="6" t="s">
        <v>38</v>
      </c>
      <c r="B45" s="40">
        <f>B35</f>
        <v>80000</v>
      </c>
      <c r="C45" s="5"/>
      <c r="D45" s="37"/>
      <c r="I45" s="64" t="s">
        <v>40</v>
      </c>
      <c r="J45" s="67">
        <f>B35+J41</f>
        <v>380000</v>
      </c>
      <c r="K45" s="66" t="s">
        <v>39</v>
      </c>
    </row>
    <row r="46" spans="1:14" ht="13.5" thickTop="1" x14ac:dyDescent="0.2">
      <c r="C46" s="5"/>
      <c r="D46" s="37"/>
    </row>
    <row r="47" spans="1:14" ht="13.5" thickBot="1" x14ac:dyDescent="0.25"/>
    <row r="48" spans="1:14" ht="21" thickBot="1" x14ac:dyDescent="0.25">
      <c r="I48" s="68" t="s">
        <v>85</v>
      </c>
      <c r="J48" s="189" t="str">
        <f>IF((J37-J33)&gt;B43,"EQUITY LIMITED","INCOME LIMITED")</f>
        <v>EQUITY LIMITED</v>
      </c>
      <c r="K48" s="190"/>
    </row>
  </sheetData>
  <sheetProtection algorithmName="SHA-512" hashValue="sJIuIym3Ndf7PRjNzffjg+L4lEY4lkejbMIGm+2eiOvHG1kGxYK5/RIhTnGJAqgdp/Xi1u+i/eNiPuWbbe+LuQ==" saltValue="A6m1mRVz1Rf9sJvrAUDH3Q==" spinCount="100000" sheet="1" objects="1" scenarios="1" formatColumns="0" selectLockedCells="1"/>
  <mergeCells count="40">
    <mergeCell ref="A27:B27"/>
    <mergeCell ref="E27:F27"/>
    <mergeCell ref="J48:K48"/>
    <mergeCell ref="J1:K1"/>
    <mergeCell ref="E39:E41"/>
    <mergeCell ref="F39:G41"/>
    <mergeCell ref="I5:J5"/>
    <mergeCell ref="I6:J6"/>
    <mergeCell ref="A21:A22"/>
    <mergeCell ref="B21:B22"/>
    <mergeCell ref="E21:E22"/>
    <mergeCell ref="F21:F22"/>
    <mergeCell ref="A23:A24"/>
    <mergeCell ref="B23:B24"/>
    <mergeCell ref="E23:E24"/>
    <mergeCell ref="F23:F24"/>
    <mergeCell ref="E20:F20"/>
    <mergeCell ref="A9:A10"/>
    <mergeCell ref="B9:B10"/>
    <mergeCell ref="A11:A12"/>
    <mergeCell ref="B11:B12"/>
    <mergeCell ref="A13:A14"/>
    <mergeCell ref="B13:B14"/>
    <mergeCell ref="A15:A16"/>
    <mergeCell ref="B15:B16"/>
    <mergeCell ref="A17:A18"/>
    <mergeCell ref="B17:B18"/>
    <mergeCell ref="A20:B20"/>
    <mergeCell ref="A5:B5"/>
    <mergeCell ref="E5:F5"/>
    <mergeCell ref="A6:B6"/>
    <mergeCell ref="E6:F6"/>
    <mergeCell ref="A7:A8"/>
    <mergeCell ref="B7:B8"/>
    <mergeCell ref="A1:F1"/>
    <mergeCell ref="A2:G2"/>
    <mergeCell ref="A3:F3"/>
    <mergeCell ref="I3:J3"/>
    <mergeCell ref="A4:B4"/>
    <mergeCell ref="E4:F4"/>
  </mergeCells>
  <pageMargins left="0.7" right="0.7" top="0.75" bottom="0.75" header="0.3" footer="0.3"/>
  <pageSetup paperSize="9" scale="56" orientation="landscape"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5471280-5E1B-450E-90BF-65A1427A0C43}">
  <sheetPr>
    <pageSetUpPr fitToPage="1"/>
  </sheetPr>
  <dimension ref="A1:N48"/>
  <sheetViews>
    <sheetView showGridLines="0" topLeftCell="A23" zoomScale="80" zoomScaleNormal="80" workbookViewId="0">
      <selection activeCell="B41" sqref="B41"/>
    </sheetView>
  </sheetViews>
  <sheetFormatPr defaultRowHeight="12.75" x14ac:dyDescent="0.2"/>
  <cols>
    <col min="1" max="1" width="36.33203125" customWidth="1"/>
    <col min="2" max="2" width="16.6640625" bestFit="1" customWidth="1"/>
    <col min="3" max="3" width="8.83203125" style="4"/>
    <col min="4" max="4" width="4.83203125" style="4" customWidth="1"/>
    <col min="5" max="5" width="33.83203125" customWidth="1"/>
    <col min="6" max="6" width="16.6640625" bestFit="1" customWidth="1"/>
    <col min="7" max="7" width="10.5" style="4" customWidth="1"/>
    <col min="8" max="8" width="4.83203125" style="4" customWidth="1"/>
    <col min="9" max="9" width="44.1640625" customWidth="1"/>
    <col min="10" max="11" width="17.1640625" customWidth="1"/>
  </cols>
  <sheetData>
    <row r="1" spans="1:14" ht="30.95" customHeight="1" thickBot="1" x14ac:dyDescent="0.25">
      <c r="A1" s="162" t="s">
        <v>53</v>
      </c>
      <c r="B1" s="163"/>
      <c r="C1" s="163"/>
      <c r="D1" s="163"/>
      <c r="E1" s="163"/>
      <c r="F1" s="164"/>
      <c r="G1" s="34"/>
      <c r="H1" s="34"/>
      <c r="I1" s="62" t="s">
        <v>84</v>
      </c>
      <c r="J1" s="165" t="s">
        <v>90</v>
      </c>
      <c r="K1" s="166"/>
    </row>
    <row r="2" spans="1:14" ht="9.9499999999999993" customHeight="1" thickBot="1" x14ac:dyDescent="0.25">
      <c r="A2" s="167"/>
      <c r="B2" s="167"/>
      <c r="C2" s="167"/>
      <c r="D2" s="167"/>
      <c r="E2" s="167"/>
      <c r="F2" s="167"/>
      <c r="G2" s="167"/>
      <c r="H2" s="18"/>
      <c r="I2" s="15"/>
    </row>
    <row r="3" spans="1:14" ht="23.1" customHeight="1" thickBot="1" x14ac:dyDescent="0.25">
      <c r="A3" s="162" t="s">
        <v>5</v>
      </c>
      <c r="B3" s="163"/>
      <c r="C3" s="163"/>
      <c r="D3" s="163"/>
      <c r="E3" s="163"/>
      <c r="F3" s="164"/>
      <c r="G3" s="34"/>
      <c r="H3" s="34"/>
      <c r="I3" s="162" t="s">
        <v>23</v>
      </c>
      <c r="J3" s="164"/>
      <c r="K3" s="34"/>
      <c r="L3" s="34"/>
      <c r="M3" s="34"/>
      <c r="N3" s="34"/>
    </row>
    <row r="4" spans="1:14" ht="24.6" customHeight="1" thickBot="1" x14ac:dyDescent="0.25">
      <c r="A4" s="242" t="s">
        <v>2</v>
      </c>
      <c r="B4" s="242"/>
      <c r="E4" s="242" t="s">
        <v>6</v>
      </c>
      <c r="F4" s="242"/>
      <c r="I4" s="35" t="s">
        <v>24</v>
      </c>
      <c r="K4" s="4"/>
      <c r="N4" s="4"/>
    </row>
    <row r="5" spans="1:14" ht="13.5" thickBot="1" x14ac:dyDescent="0.25">
      <c r="A5" s="177" t="s">
        <v>1</v>
      </c>
      <c r="B5" s="178"/>
      <c r="E5" s="177" t="s">
        <v>7</v>
      </c>
      <c r="F5" s="178"/>
      <c r="I5" s="177" t="s">
        <v>51</v>
      </c>
      <c r="J5" s="178"/>
      <c r="K5" s="4"/>
      <c r="N5" s="4"/>
    </row>
    <row r="6" spans="1:14" ht="13.5" thickBot="1" x14ac:dyDescent="0.25">
      <c r="A6" s="182" t="s">
        <v>62</v>
      </c>
      <c r="B6" s="183"/>
      <c r="E6" s="184" t="s">
        <v>62</v>
      </c>
      <c r="F6" s="185"/>
      <c r="I6" s="243" t="s">
        <v>43</v>
      </c>
      <c r="J6" s="244"/>
      <c r="K6" s="4"/>
      <c r="N6" s="4"/>
    </row>
    <row r="7" spans="1:14" x14ac:dyDescent="0.2">
      <c r="A7" s="186" t="s">
        <v>42</v>
      </c>
      <c r="B7" s="160">
        <v>950000</v>
      </c>
      <c r="E7" s="21" t="s">
        <v>65</v>
      </c>
      <c r="F7" s="24">
        <v>120000</v>
      </c>
      <c r="I7" s="20" t="s">
        <v>79</v>
      </c>
      <c r="J7" s="27">
        <v>160000</v>
      </c>
      <c r="K7" s="4"/>
      <c r="N7" s="4"/>
    </row>
    <row r="8" spans="1:14" ht="13.5" thickBot="1" x14ac:dyDescent="0.25">
      <c r="A8" s="181"/>
      <c r="B8" s="161"/>
      <c r="E8" s="22" t="s">
        <v>66</v>
      </c>
      <c r="F8" s="25">
        <v>0</v>
      </c>
      <c r="I8" s="49" t="s">
        <v>43</v>
      </c>
      <c r="J8" s="50">
        <v>0</v>
      </c>
      <c r="K8" s="4"/>
      <c r="N8" s="4"/>
    </row>
    <row r="9" spans="1:14" x14ac:dyDescent="0.2">
      <c r="A9" s="180" t="s">
        <v>48</v>
      </c>
      <c r="B9" s="161">
        <v>0</v>
      </c>
      <c r="E9" s="21" t="s">
        <v>67</v>
      </c>
      <c r="F9" s="24">
        <v>0</v>
      </c>
      <c r="I9" s="32"/>
      <c r="J9" s="50">
        <v>0</v>
      </c>
      <c r="K9" s="4"/>
      <c r="N9" s="4"/>
    </row>
    <row r="10" spans="1:14" ht="13.5" thickBot="1" x14ac:dyDescent="0.25">
      <c r="A10" s="181"/>
      <c r="B10" s="161"/>
      <c r="E10" s="22" t="s">
        <v>68</v>
      </c>
      <c r="F10" s="26">
        <v>0</v>
      </c>
      <c r="I10" s="32"/>
      <c r="J10" s="50">
        <v>0</v>
      </c>
      <c r="K10" s="4"/>
      <c r="N10" s="4"/>
    </row>
    <row r="11" spans="1:14" ht="13.5" thickBot="1" x14ac:dyDescent="0.25">
      <c r="A11" s="172" t="s">
        <v>49</v>
      </c>
      <c r="B11" s="161">
        <v>0</v>
      </c>
      <c r="E11" s="21" t="s">
        <v>69</v>
      </c>
      <c r="F11" s="24">
        <v>0</v>
      </c>
      <c r="I11" s="33"/>
      <c r="J11" s="26">
        <v>0</v>
      </c>
      <c r="K11" s="4"/>
      <c r="L11" t="s">
        <v>43</v>
      </c>
      <c r="N11" s="4"/>
    </row>
    <row r="12" spans="1:14" ht="19.5" thickBot="1" x14ac:dyDescent="0.25">
      <c r="A12" s="173"/>
      <c r="B12" s="161"/>
      <c r="E12" s="22" t="s">
        <v>70</v>
      </c>
      <c r="F12" s="26">
        <v>0</v>
      </c>
      <c r="I12" s="9" t="s">
        <v>25</v>
      </c>
      <c r="J12" s="29">
        <f>SUM(J6:J11)</f>
        <v>160000</v>
      </c>
      <c r="K12" s="42" t="s">
        <v>26</v>
      </c>
      <c r="N12" s="4"/>
    </row>
    <row r="13" spans="1:14" ht="13.5" thickBot="1" x14ac:dyDescent="0.25">
      <c r="A13" s="172" t="s">
        <v>63</v>
      </c>
      <c r="B13" s="161">
        <v>0</v>
      </c>
      <c r="E13" s="21" t="s">
        <v>71</v>
      </c>
      <c r="F13" s="27">
        <v>0</v>
      </c>
      <c r="K13" s="4"/>
      <c r="N13" s="4"/>
    </row>
    <row r="14" spans="1:14" ht="13.5" thickBot="1" x14ac:dyDescent="0.25">
      <c r="A14" s="173"/>
      <c r="B14" s="161"/>
      <c r="E14" s="22" t="s">
        <v>72</v>
      </c>
      <c r="F14" s="26">
        <v>0</v>
      </c>
      <c r="I14" s="16" t="s">
        <v>29</v>
      </c>
      <c r="J14" s="17"/>
      <c r="K14" s="4"/>
      <c r="N14" s="4"/>
    </row>
    <row r="15" spans="1:14" x14ac:dyDescent="0.2">
      <c r="A15" s="172" t="s">
        <v>64</v>
      </c>
      <c r="B15" s="161">
        <v>0</v>
      </c>
      <c r="E15" s="21" t="s">
        <v>73</v>
      </c>
      <c r="F15" s="27">
        <v>0</v>
      </c>
      <c r="I15" s="20" t="s">
        <v>80</v>
      </c>
      <c r="J15" s="27">
        <v>0</v>
      </c>
      <c r="K15" s="4"/>
      <c r="N15" s="4"/>
    </row>
    <row r="16" spans="1:14" ht="13.5" thickBot="1" x14ac:dyDescent="0.25">
      <c r="A16" s="173"/>
      <c r="B16" s="161"/>
      <c r="E16" s="22" t="s">
        <v>74</v>
      </c>
      <c r="F16" s="26">
        <v>0</v>
      </c>
      <c r="I16" s="49" t="s">
        <v>81</v>
      </c>
      <c r="J16" s="50">
        <v>0</v>
      </c>
      <c r="K16" s="4"/>
      <c r="N16" s="4"/>
    </row>
    <row r="17" spans="1:14" x14ac:dyDescent="0.2">
      <c r="A17" s="172" t="s">
        <v>75</v>
      </c>
      <c r="B17" s="161">
        <v>0</v>
      </c>
      <c r="E17" s="21" t="s">
        <v>83</v>
      </c>
      <c r="F17" s="27">
        <v>0</v>
      </c>
      <c r="I17" s="32"/>
      <c r="J17" s="50">
        <v>0</v>
      </c>
      <c r="K17" s="4"/>
      <c r="N17" s="4"/>
    </row>
    <row r="18" spans="1:14" ht="13.5" thickBot="1" x14ac:dyDescent="0.25">
      <c r="A18" s="174"/>
      <c r="B18" s="171"/>
      <c r="E18" s="22" t="s">
        <v>82</v>
      </c>
      <c r="F18" s="25">
        <v>0</v>
      </c>
      <c r="I18" s="32"/>
      <c r="J18" s="50">
        <v>0</v>
      </c>
      <c r="K18" s="4"/>
      <c r="N18" s="4"/>
    </row>
    <row r="19" spans="1:14" ht="13.5" thickBot="1" x14ac:dyDescent="0.25">
      <c r="A19" s="60"/>
      <c r="B19" s="61"/>
      <c r="E19" s="58"/>
      <c r="F19" s="59"/>
      <c r="I19" s="56"/>
      <c r="J19" s="57">
        <v>0</v>
      </c>
      <c r="K19" s="4"/>
      <c r="N19" s="4"/>
    </row>
    <row r="20" spans="1:14" ht="13.5" thickBot="1" x14ac:dyDescent="0.25">
      <c r="A20" s="175" t="s">
        <v>76</v>
      </c>
      <c r="B20" s="176"/>
      <c r="E20" s="175" t="s">
        <v>76</v>
      </c>
      <c r="F20" s="176"/>
      <c r="I20" s="33"/>
      <c r="J20" s="26">
        <v>0</v>
      </c>
      <c r="K20" s="4"/>
      <c r="N20" s="4"/>
    </row>
    <row r="21" spans="1:14" ht="19.5" thickBot="1" x14ac:dyDescent="0.25">
      <c r="A21" s="179" t="s">
        <v>77</v>
      </c>
      <c r="B21" s="160">
        <v>0</v>
      </c>
      <c r="E21" s="179" t="s">
        <v>77</v>
      </c>
      <c r="F21" s="160">
        <v>0</v>
      </c>
      <c r="I21" s="9" t="s">
        <v>27</v>
      </c>
      <c r="J21" s="30">
        <f>SUM(J14:J20)</f>
        <v>0</v>
      </c>
      <c r="K21" s="42" t="s">
        <v>28</v>
      </c>
      <c r="N21" s="4"/>
    </row>
    <row r="22" spans="1:14" ht="13.5" thickBot="1" x14ac:dyDescent="0.25">
      <c r="A22" s="169"/>
      <c r="B22" s="161"/>
      <c r="E22" s="169"/>
      <c r="F22" s="161"/>
      <c r="K22" s="4"/>
      <c r="N22" s="4"/>
    </row>
    <row r="23" spans="1:14" ht="13.5" thickBot="1" x14ac:dyDescent="0.25">
      <c r="A23" s="169" t="s">
        <v>78</v>
      </c>
      <c r="B23" s="161">
        <v>0</v>
      </c>
      <c r="E23" s="169" t="s">
        <v>78</v>
      </c>
      <c r="F23" s="161">
        <v>0</v>
      </c>
      <c r="I23" s="16" t="s">
        <v>97</v>
      </c>
      <c r="J23" s="63" t="s">
        <v>92</v>
      </c>
      <c r="K23" s="51" t="s">
        <v>93</v>
      </c>
      <c r="N23" s="4"/>
    </row>
    <row r="24" spans="1:14" ht="13.5" thickBot="1" x14ac:dyDescent="0.25">
      <c r="A24" s="170"/>
      <c r="B24" s="171"/>
      <c r="D24" s="38"/>
      <c r="E24" s="170"/>
      <c r="F24" s="171"/>
      <c r="I24" s="46" t="s">
        <v>48</v>
      </c>
      <c r="J24" s="27">
        <v>0</v>
      </c>
      <c r="K24" s="27">
        <v>0</v>
      </c>
      <c r="N24" s="4"/>
    </row>
    <row r="25" spans="1:14" ht="18" customHeight="1" thickBot="1" x14ac:dyDescent="0.25">
      <c r="A25" s="28" t="s">
        <v>35</v>
      </c>
      <c r="B25" s="23">
        <f>SUM(B7:B22)</f>
        <v>950000</v>
      </c>
      <c r="C25" s="42" t="s">
        <v>11</v>
      </c>
      <c r="D25" s="44"/>
      <c r="E25" s="28" t="s">
        <v>36</v>
      </c>
      <c r="F25" s="23">
        <f>SUM(F7:F22)</f>
        <v>120000</v>
      </c>
      <c r="G25" s="42" t="s">
        <v>14</v>
      </c>
      <c r="H25" s="37"/>
      <c r="I25" s="32" t="s">
        <v>49</v>
      </c>
      <c r="J25" s="50">
        <v>0</v>
      </c>
      <c r="K25" s="50">
        <v>0</v>
      </c>
      <c r="N25" s="4"/>
    </row>
    <row r="26" spans="1:14" ht="18" customHeight="1" thickBot="1" x14ac:dyDescent="0.25">
      <c r="D26" s="38"/>
      <c r="I26" s="47" t="s">
        <v>63</v>
      </c>
      <c r="J26" s="50">
        <v>0</v>
      </c>
      <c r="K26" s="50">
        <v>0</v>
      </c>
      <c r="N26" s="4"/>
    </row>
    <row r="27" spans="1:14" ht="26.1" customHeight="1" thickBot="1" x14ac:dyDescent="0.25">
      <c r="A27" s="187" t="s">
        <v>3</v>
      </c>
      <c r="B27" s="188"/>
      <c r="D27" s="38"/>
      <c r="E27" s="177" t="s">
        <v>8</v>
      </c>
      <c r="F27" s="178"/>
      <c r="I27" s="52" t="s">
        <v>64</v>
      </c>
      <c r="J27" s="53">
        <v>0</v>
      </c>
      <c r="K27" s="53">
        <v>0</v>
      </c>
      <c r="N27" s="4"/>
    </row>
    <row r="28" spans="1:14" ht="18.95" customHeight="1" thickBot="1" x14ac:dyDescent="0.25">
      <c r="A28" s="31" t="s">
        <v>44</v>
      </c>
      <c r="B28" s="24">
        <v>95000</v>
      </c>
      <c r="D28" s="38"/>
      <c r="E28" s="31" t="s">
        <v>45</v>
      </c>
      <c r="F28" s="24">
        <v>20000</v>
      </c>
      <c r="I28" s="48" t="s">
        <v>75</v>
      </c>
      <c r="J28" s="26">
        <v>0</v>
      </c>
      <c r="K28" s="26">
        <v>0</v>
      </c>
      <c r="N28" s="4"/>
    </row>
    <row r="29" spans="1:14" ht="13.5" thickBot="1" x14ac:dyDescent="0.25">
      <c r="A29" s="32"/>
      <c r="B29" s="54">
        <v>0</v>
      </c>
      <c r="D29" s="38"/>
      <c r="E29" s="32"/>
      <c r="F29" s="50">
        <v>0</v>
      </c>
      <c r="I29" s="9" t="s">
        <v>50</v>
      </c>
      <c r="J29" s="23">
        <f>SUM(J24:J28)</f>
        <v>0</v>
      </c>
      <c r="K29" s="23">
        <f>SUM(K24:K28)</f>
        <v>0</v>
      </c>
      <c r="N29" s="4"/>
    </row>
    <row r="30" spans="1:14" ht="18.75" x14ac:dyDescent="0.2">
      <c r="A30" s="32"/>
      <c r="B30" s="54">
        <v>0</v>
      </c>
      <c r="D30" s="38"/>
      <c r="E30" s="32"/>
      <c r="F30" s="50">
        <v>0</v>
      </c>
      <c r="K30" s="43"/>
      <c r="N30" s="4"/>
    </row>
    <row r="31" spans="1:14" ht="19.5" thickBot="1" x14ac:dyDescent="0.25">
      <c r="A31" s="32"/>
      <c r="B31" s="54">
        <v>0</v>
      </c>
      <c r="D31" s="38"/>
      <c r="E31" s="32"/>
      <c r="F31" s="50">
        <v>0</v>
      </c>
      <c r="I31" s="3" t="s">
        <v>31</v>
      </c>
      <c r="J31" s="14">
        <f>J12+J21+J29</f>
        <v>160000</v>
      </c>
      <c r="K31" s="42" t="s">
        <v>30</v>
      </c>
      <c r="N31" s="4"/>
    </row>
    <row r="32" spans="1:14" ht="19.5" thickTop="1" x14ac:dyDescent="0.2">
      <c r="A32" s="32"/>
      <c r="B32" s="54">
        <v>0</v>
      </c>
      <c r="D32" s="38"/>
      <c r="E32" s="32"/>
      <c r="F32" s="50">
        <v>0</v>
      </c>
      <c r="K32" s="43"/>
      <c r="N32" s="4"/>
    </row>
    <row r="33" spans="1:14" ht="19.5" thickBot="1" x14ac:dyDescent="0.25">
      <c r="A33" s="32"/>
      <c r="B33" s="54">
        <v>0</v>
      </c>
      <c r="D33" s="38"/>
      <c r="E33" s="32"/>
      <c r="F33" s="50">
        <v>0</v>
      </c>
      <c r="I33" s="3" t="s">
        <v>32</v>
      </c>
      <c r="J33" s="12">
        <f>F37</f>
        <v>140000</v>
      </c>
      <c r="K33" s="43"/>
      <c r="N33" s="4"/>
    </row>
    <row r="34" spans="1:14" ht="20.25" thickTop="1" thickBot="1" x14ac:dyDescent="0.25">
      <c r="A34" s="33"/>
      <c r="B34" s="25">
        <v>0</v>
      </c>
      <c r="D34" s="38"/>
      <c r="E34" s="33"/>
      <c r="F34" s="25">
        <v>0</v>
      </c>
      <c r="K34" s="43"/>
      <c r="N34" s="4"/>
    </row>
    <row r="35" spans="1:14" ht="19.5" thickBot="1" x14ac:dyDescent="0.25">
      <c r="A35" s="9" t="s">
        <v>4</v>
      </c>
      <c r="B35" s="11">
        <f>SUM(B28:B34)</f>
        <v>95000</v>
      </c>
      <c r="C35" s="42" t="s">
        <v>12</v>
      </c>
      <c r="D35" s="44"/>
      <c r="E35" s="9" t="s">
        <v>9</v>
      </c>
      <c r="F35" s="11">
        <f>SUM(F28:F34)</f>
        <v>20000</v>
      </c>
      <c r="G35" s="42" t="s">
        <v>15</v>
      </c>
      <c r="H35" s="37"/>
      <c r="I35" s="3" t="s">
        <v>33</v>
      </c>
      <c r="J35" s="13">
        <f>IF(J31=0,0,(J33/J31))</f>
        <v>0.875</v>
      </c>
      <c r="K35" s="42" t="s">
        <v>34</v>
      </c>
      <c r="N35" s="4"/>
    </row>
    <row r="36" spans="1:14" ht="18.75" x14ac:dyDescent="0.2">
      <c r="A36" s="1"/>
      <c r="B36" s="2"/>
      <c r="C36" s="43"/>
      <c r="D36" s="55"/>
      <c r="G36" s="43"/>
      <c r="H36" s="38"/>
      <c r="K36" s="43"/>
      <c r="N36" s="4"/>
    </row>
    <row r="37" spans="1:14" ht="39.6" customHeight="1" thickBot="1" x14ac:dyDescent="0.25">
      <c r="A37" s="45" t="s">
        <v>0</v>
      </c>
      <c r="B37" s="39">
        <f>B25+B35</f>
        <v>1045000</v>
      </c>
      <c r="C37" s="42" t="s">
        <v>13</v>
      </c>
      <c r="D37" s="44"/>
      <c r="E37" s="45" t="s">
        <v>10</v>
      </c>
      <c r="F37" s="39">
        <f>F25+F35</f>
        <v>140000</v>
      </c>
      <c r="G37" s="42" t="s">
        <v>16</v>
      </c>
      <c r="H37" s="37"/>
      <c r="I37" s="7" t="s">
        <v>52</v>
      </c>
      <c r="J37" s="12">
        <f>J31*6</f>
        <v>960000</v>
      </c>
      <c r="K37" s="42" t="s">
        <v>34</v>
      </c>
      <c r="N37" s="4"/>
    </row>
    <row r="38" spans="1:14" ht="20.25" thickTop="1" thickBot="1" x14ac:dyDescent="0.25">
      <c r="A38" s="3"/>
      <c r="B38" s="1"/>
      <c r="C38" s="43"/>
      <c r="D38" s="55"/>
      <c r="I38" s="7"/>
      <c r="J38" s="8"/>
      <c r="K38" s="44"/>
      <c r="N38" s="4"/>
    </row>
    <row r="39" spans="1:14" ht="35.450000000000003" customHeight="1" thickTop="1" x14ac:dyDescent="0.2">
      <c r="A39" s="45" t="s">
        <v>17</v>
      </c>
      <c r="B39" s="40">
        <f>B37-F37</f>
        <v>905000</v>
      </c>
      <c r="C39" s="42" t="s">
        <v>20</v>
      </c>
      <c r="D39" s="44"/>
      <c r="E39" s="191" t="s">
        <v>96</v>
      </c>
      <c r="F39" s="194">
        <f>K29</f>
        <v>0</v>
      </c>
      <c r="G39" s="195"/>
      <c r="I39" s="7" t="s">
        <v>41</v>
      </c>
      <c r="J39" s="10">
        <f>J37-F37</f>
        <v>820000</v>
      </c>
      <c r="K39" s="42" t="s">
        <v>46</v>
      </c>
      <c r="N39" s="4"/>
    </row>
    <row r="40" spans="1:14" ht="18.75" x14ac:dyDescent="0.2">
      <c r="C40" s="43"/>
      <c r="D40" s="55"/>
      <c r="E40" s="192"/>
      <c r="F40" s="196"/>
      <c r="G40" s="197"/>
      <c r="K40" s="43"/>
      <c r="N40" s="4"/>
    </row>
    <row r="41" spans="1:14" ht="33" customHeight="1" thickBot="1" x14ac:dyDescent="0.25">
      <c r="A41" s="45" t="s">
        <v>18</v>
      </c>
      <c r="B41" s="41">
        <v>50000</v>
      </c>
      <c r="C41" s="42" t="s">
        <v>21</v>
      </c>
      <c r="D41" s="44"/>
      <c r="E41" s="193"/>
      <c r="F41" s="198"/>
      <c r="G41" s="199"/>
      <c r="I41" s="7" t="s">
        <v>47</v>
      </c>
      <c r="J41" s="12">
        <f>IF((J37-J33)&gt;B43,B43,(J37-J33))</f>
        <v>640000</v>
      </c>
      <c r="K41" s="42" t="s">
        <v>37</v>
      </c>
      <c r="N41" s="4"/>
    </row>
    <row r="42" spans="1:14" ht="19.5" thickTop="1" x14ac:dyDescent="0.2">
      <c r="C42" s="43"/>
      <c r="D42" s="55"/>
      <c r="K42" s="43"/>
      <c r="N42" s="4"/>
    </row>
    <row r="43" spans="1:14" ht="33.950000000000003" customHeight="1" thickBot="1" x14ac:dyDescent="0.25">
      <c r="A43" s="6" t="s">
        <v>19</v>
      </c>
      <c r="B43" s="40">
        <f>(B25*0.8)-F25</f>
        <v>640000</v>
      </c>
      <c r="C43" s="42" t="s">
        <v>22</v>
      </c>
      <c r="D43" s="44"/>
      <c r="I43" s="36" t="s">
        <v>86</v>
      </c>
      <c r="J43" s="12">
        <f>B35</f>
        <v>95000</v>
      </c>
      <c r="K43" s="42" t="s">
        <v>12</v>
      </c>
      <c r="N43" s="4"/>
    </row>
    <row r="44" spans="1:14" ht="14.25" thickTop="1" thickBot="1" x14ac:dyDescent="0.25">
      <c r="D44" s="38"/>
      <c r="N44" s="4"/>
    </row>
    <row r="45" spans="1:14" ht="35.450000000000003" customHeight="1" thickTop="1" thickBot="1" x14ac:dyDescent="0.25">
      <c r="A45" s="6" t="s">
        <v>38</v>
      </c>
      <c r="B45" s="40">
        <f>B35</f>
        <v>95000</v>
      </c>
      <c r="C45" s="5"/>
      <c r="D45" s="37"/>
      <c r="I45" s="73" t="s">
        <v>40</v>
      </c>
      <c r="J45" s="72">
        <f>B35+J41</f>
        <v>735000</v>
      </c>
      <c r="K45" s="66" t="s">
        <v>39</v>
      </c>
    </row>
    <row r="46" spans="1:14" x14ac:dyDescent="0.2">
      <c r="C46" s="5"/>
      <c r="D46" s="37"/>
    </row>
    <row r="47" spans="1:14" ht="13.5" thickBot="1" x14ac:dyDescent="0.25"/>
    <row r="48" spans="1:14" ht="21" thickBot="1" x14ac:dyDescent="0.25">
      <c r="I48" s="68" t="s">
        <v>85</v>
      </c>
      <c r="J48" s="189" t="str">
        <f>IF((J37-J33)&gt;B43,"EQUITY LIMITED","INCOME LIMITED")</f>
        <v>EQUITY LIMITED</v>
      </c>
      <c r="K48" s="190"/>
    </row>
  </sheetData>
  <sheetProtection algorithmName="SHA-512" hashValue="SPjDde0anPUSUlG/EZxO/qMcAJM/F/mJGfRg2lkqaDvlDSDXhPx8ddlXtygxCz7V68IyKvGyY90/lLB/Dlcsyw==" saltValue="aPxdl6VI57gwvJTQgrSc0Q==" spinCount="100000" sheet="1" objects="1" scenarios="1" formatColumns="0" selectLockedCells="1"/>
  <mergeCells count="40">
    <mergeCell ref="A27:B27"/>
    <mergeCell ref="E27:F27"/>
    <mergeCell ref="J48:K48"/>
    <mergeCell ref="J1:K1"/>
    <mergeCell ref="E39:E41"/>
    <mergeCell ref="F39:G41"/>
    <mergeCell ref="I5:J5"/>
    <mergeCell ref="I6:J6"/>
    <mergeCell ref="A21:A22"/>
    <mergeCell ref="B21:B22"/>
    <mergeCell ref="E21:E22"/>
    <mergeCell ref="F21:F22"/>
    <mergeCell ref="A23:A24"/>
    <mergeCell ref="B23:B24"/>
    <mergeCell ref="E23:E24"/>
    <mergeCell ref="F23:F24"/>
    <mergeCell ref="E20:F20"/>
    <mergeCell ref="A9:A10"/>
    <mergeCell ref="B9:B10"/>
    <mergeCell ref="A11:A12"/>
    <mergeCell ref="B11:B12"/>
    <mergeCell ref="A13:A14"/>
    <mergeCell ref="B13:B14"/>
    <mergeCell ref="A15:A16"/>
    <mergeCell ref="B15:B16"/>
    <mergeCell ref="A17:A18"/>
    <mergeCell ref="B17:B18"/>
    <mergeCell ref="A20:B20"/>
    <mergeCell ref="A5:B5"/>
    <mergeCell ref="E5:F5"/>
    <mergeCell ref="A6:B6"/>
    <mergeCell ref="E6:F6"/>
    <mergeCell ref="A7:A8"/>
    <mergeCell ref="B7:B8"/>
    <mergeCell ref="A1:F1"/>
    <mergeCell ref="A2:G2"/>
    <mergeCell ref="A3:F3"/>
    <mergeCell ref="I3:J3"/>
    <mergeCell ref="A4:B4"/>
    <mergeCell ref="E4:F4"/>
  </mergeCells>
  <pageMargins left="0.7" right="0.7" top="0.75" bottom="0.75" header="0.3" footer="0.3"/>
  <pageSetup paperSize="9" scale="56" orientation="landscape" r:id="rId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28B6F72-0928-46EF-BA2C-66C428D54778}">
  <sheetPr>
    <pageSetUpPr fitToPage="1"/>
  </sheetPr>
  <dimension ref="A1:N48"/>
  <sheetViews>
    <sheetView showGridLines="0" topLeftCell="A23" zoomScale="80" zoomScaleNormal="80" workbookViewId="0">
      <selection activeCell="B41" sqref="B41"/>
    </sheetView>
  </sheetViews>
  <sheetFormatPr defaultRowHeight="12.75" x14ac:dyDescent="0.2"/>
  <cols>
    <col min="1" max="1" width="36.33203125" customWidth="1"/>
    <col min="2" max="2" width="16.6640625" bestFit="1" customWidth="1"/>
    <col min="3" max="3" width="8.83203125" style="4"/>
    <col min="4" max="4" width="4.83203125" style="4" customWidth="1"/>
    <col min="5" max="5" width="33.83203125" customWidth="1"/>
    <col min="6" max="6" width="16.6640625" bestFit="1" customWidth="1"/>
    <col min="7" max="7" width="10.5" style="4" customWidth="1"/>
    <col min="8" max="8" width="4.83203125" style="4" customWidth="1"/>
    <col min="9" max="9" width="44.1640625" customWidth="1"/>
    <col min="10" max="11" width="17.1640625" customWidth="1"/>
  </cols>
  <sheetData>
    <row r="1" spans="1:14" ht="30.95" customHeight="1" thickBot="1" x14ac:dyDescent="0.25">
      <c r="A1" s="162" t="s">
        <v>53</v>
      </c>
      <c r="B1" s="163"/>
      <c r="C1" s="163"/>
      <c r="D1" s="163"/>
      <c r="E1" s="163"/>
      <c r="F1" s="164"/>
      <c r="G1" s="34"/>
      <c r="H1" s="34"/>
      <c r="I1" s="62" t="s">
        <v>84</v>
      </c>
      <c r="J1" s="165" t="s">
        <v>91</v>
      </c>
      <c r="K1" s="166"/>
    </row>
    <row r="2" spans="1:14" ht="9.9499999999999993" customHeight="1" thickBot="1" x14ac:dyDescent="0.25">
      <c r="A2" s="167"/>
      <c r="B2" s="167"/>
      <c r="C2" s="167"/>
      <c r="D2" s="167"/>
      <c r="E2" s="167"/>
      <c r="F2" s="167"/>
      <c r="G2" s="167"/>
      <c r="H2" s="18"/>
      <c r="I2" s="15"/>
    </row>
    <row r="3" spans="1:14" ht="23.1" customHeight="1" thickBot="1" x14ac:dyDescent="0.25">
      <c r="A3" s="162" t="s">
        <v>5</v>
      </c>
      <c r="B3" s="163"/>
      <c r="C3" s="163"/>
      <c r="D3" s="163"/>
      <c r="E3" s="163"/>
      <c r="F3" s="164"/>
      <c r="G3" s="34"/>
      <c r="H3" s="34"/>
      <c r="I3" s="162" t="s">
        <v>23</v>
      </c>
      <c r="J3" s="164"/>
      <c r="K3" s="34"/>
      <c r="L3" s="34"/>
      <c r="M3" s="34"/>
      <c r="N3" s="34"/>
    </row>
    <row r="4" spans="1:14" ht="24.6" customHeight="1" thickBot="1" x14ac:dyDescent="0.25">
      <c r="A4" s="242" t="s">
        <v>2</v>
      </c>
      <c r="B4" s="242"/>
      <c r="E4" s="242" t="s">
        <v>6</v>
      </c>
      <c r="F4" s="242"/>
      <c r="I4" s="35" t="s">
        <v>24</v>
      </c>
      <c r="K4" s="4"/>
      <c r="N4" s="4"/>
    </row>
    <row r="5" spans="1:14" ht="13.5" thickBot="1" x14ac:dyDescent="0.25">
      <c r="A5" s="177" t="s">
        <v>1</v>
      </c>
      <c r="B5" s="178"/>
      <c r="E5" s="177" t="s">
        <v>7</v>
      </c>
      <c r="F5" s="178"/>
      <c r="I5" s="177" t="s">
        <v>51</v>
      </c>
      <c r="J5" s="178"/>
      <c r="K5" s="4"/>
      <c r="N5" s="4"/>
    </row>
    <row r="6" spans="1:14" ht="13.5" thickBot="1" x14ac:dyDescent="0.25">
      <c r="A6" s="182" t="s">
        <v>62</v>
      </c>
      <c r="B6" s="183"/>
      <c r="E6" s="184" t="s">
        <v>62</v>
      </c>
      <c r="F6" s="185"/>
      <c r="I6" s="243" t="s">
        <v>43</v>
      </c>
      <c r="J6" s="244"/>
      <c r="K6" s="4"/>
      <c r="N6" s="4"/>
    </row>
    <row r="7" spans="1:14" x14ac:dyDescent="0.2">
      <c r="A7" s="186" t="s">
        <v>42</v>
      </c>
      <c r="B7" s="160">
        <v>950000</v>
      </c>
      <c r="E7" s="21" t="s">
        <v>65</v>
      </c>
      <c r="F7" s="24">
        <v>120000</v>
      </c>
      <c r="I7" s="20" t="s">
        <v>79</v>
      </c>
      <c r="J7" s="27">
        <v>110000</v>
      </c>
      <c r="K7" s="4"/>
      <c r="N7" s="4"/>
    </row>
    <row r="8" spans="1:14" ht="13.5" thickBot="1" x14ac:dyDescent="0.25">
      <c r="A8" s="181"/>
      <c r="B8" s="161"/>
      <c r="E8" s="22" t="s">
        <v>66</v>
      </c>
      <c r="F8" s="25">
        <v>0</v>
      </c>
      <c r="I8" s="49" t="s">
        <v>43</v>
      </c>
      <c r="J8" s="50">
        <v>0</v>
      </c>
      <c r="K8" s="4"/>
      <c r="N8" s="4"/>
    </row>
    <row r="9" spans="1:14" x14ac:dyDescent="0.2">
      <c r="A9" s="180" t="s">
        <v>48</v>
      </c>
      <c r="B9" s="161">
        <v>670000</v>
      </c>
      <c r="E9" s="21" t="s">
        <v>67</v>
      </c>
      <c r="F9" s="24">
        <v>280000</v>
      </c>
      <c r="I9" s="32"/>
      <c r="J9" s="50">
        <v>0</v>
      </c>
      <c r="K9" s="4"/>
      <c r="N9" s="4"/>
    </row>
    <row r="10" spans="1:14" ht="13.5" thickBot="1" x14ac:dyDescent="0.25">
      <c r="A10" s="181"/>
      <c r="B10" s="161"/>
      <c r="E10" s="22" t="s">
        <v>68</v>
      </c>
      <c r="F10" s="26">
        <v>0</v>
      </c>
      <c r="I10" s="32"/>
      <c r="J10" s="50">
        <v>0</v>
      </c>
      <c r="K10" s="4"/>
      <c r="N10" s="4"/>
    </row>
    <row r="11" spans="1:14" ht="13.5" thickBot="1" x14ac:dyDescent="0.25">
      <c r="A11" s="172" t="s">
        <v>49</v>
      </c>
      <c r="B11" s="161">
        <v>510000</v>
      </c>
      <c r="E11" s="21" t="s">
        <v>69</v>
      </c>
      <c r="F11" s="24">
        <v>408000</v>
      </c>
      <c r="I11" s="33"/>
      <c r="J11" s="26">
        <v>0</v>
      </c>
      <c r="K11" s="4"/>
      <c r="L11" t="s">
        <v>43</v>
      </c>
      <c r="N11" s="4"/>
    </row>
    <row r="12" spans="1:14" ht="19.5" thickBot="1" x14ac:dyDescent="0.25">
      <c r="A12" s="173"/>
      <c r="B12" s="161"/>
      <c r="E12" s="22" t="s">
        <v>70</v>
      </c>
      <c r="F12" s="26">
        <v>0</v>
      </c>
      <c r="I12" s="9" t="s">
        <v>25</v>
      </c>
      <c r="J12" s="29">
        <f>SUM(J6:J11)</f>
        <v>110000</v>
      </c>
      <c r="K12" s="42" t="s">
        <v>26</v>
      </c>
      <c r="N12" s="4"/>
    </row>
    <row r="13" spans="1:14" ht="13.5" thickBot="1" x14ac:dyDescent="0.25">
      <c r="A13" s="172" t="s">
        <v>63</v>
      </c>
      <c r="B13" s="161">
        <v>0</v>
      </c>
      <c r="E13" s="21" t="s">
        <v>71</v>
      </c>
      <c r="F13" s="27">
        <v>0</v>
      </c>
      <c r="K13" s="4"/>
      <c r="N13" s="4"/>
    </row>
    <row r="14" spans="1:14" ht="13.5" thickBot="1" x14ac:dyDescent="0.25">
      <c r="A14" s="173"/>
      <c r="B14" s="161"/>
      <c r="E14" s="22" t="s">
        <v>72</v>
      </c>
      <c r="F14" s="26">
        <v>0</v>
      </c>
      <c r="I14" s="16" t="s">
        <v>29</v>
      </c>
      <c r="J14" s="17"/>
      <c r="K14" s="4"/>
      <c r="N14" s="4"/>
    </row>
    <row r="15" spans="1:14" x14ac:dyDescent="0.2">
      <c r="A15" s="172" t="s">
        <v>64</v>
      </c>
      <c r="B15" s="161">
        <v>0</v>
      </c>
      <c r="E15" s="21" t="s">
        <v>73</v>
      </c>
      <c r="F15" s="27">
        <v>0</v>
      </c>
      <c r="I15" s="20" t="s">
        <v>80</v>
      </c>
      <c r="J15" s="27">
        <v>0</v>
      </c>
      <c r="K15" s="4"/>
      <c r="N15" s="4"/>
    </row>
    <row r="16" spans="1:14" ht="13.5" thickBot="1" x14ac:dyDescent="0.25">
      <c r="A16" s="173"/>
      <c r="B16" s="161"/>
      <c r="E16" s="22" t="s">
        <v>74</v>
      </c>
      <c r="F16" s="26">
        <v>0</v>
      </c>
      <c r="I16" s="49" t="s">
        <v>81</v>
      </c>
      <c r="J16" s="50">
        <v>0</v>
      </c>
      <c r="K16" s="4"/>
      <c r="N16" s="4"/>
    </row>
    <row r="17" spans="1:14" x14ac:dyDescent="0.2">
      <c r="A17" s="172" t="s">
        <v>75</v>
      </c>
      <c r="B17" s="161">
        <v>0</v>
      </c>
      <c r="E17" s="21" t="s">
        <v>83</v>
      </c>
      <c r="F17" s="27">
        <v>0</v>
      </c>
      <c r="I17" s="32"/>
      <c r="J17" s="50">
        <v>0</v>
      </c>
      <c r="K17" s="4"/>
      <c r="N17" s="4"/>
    </row>
    <row r="18" spans="1:14" ht="13.5" thickBot="1" x14ac:dyDescent="0.25">
      <c r="A18" s="174"/>
      <c r="B18" s="171"/>
      <c r="E18" s="22" t="s">
        <v>82</v>
      </c>
      <c r="F18" s="25">
        <v>0</v>
      </c>
      <c r="I18" s="32"/>
      <c r="J18" s="50">
        <v>0</v>
      </c>
      <c r="K18" s="4"/>
      <c r="N18" s="4"/>
    </row>
    <row r="19" spans="1:14" ht="13.5" thickBot="1" x14ac:dyDescent="0.25">
      <c r="A19" s="60"/>
      <c r="B19" s="61"/>
      <c r="E19" s="58"/>
      <c r="F19" s="59"/>
      <c r="I19" s="56"/>
      <c r="J19" s="57">
        <v>0</v>
      </c>
      <c r="K19" s="4"/>
      <c r="N19" s="4"/>
    </row>
    <row r="20" spans="1:14" ht="13.5" thickBot="1" x14ac:dyDescent="0.25">
      <c r="A20" s="175" t="s">
        <v>76</v>
      </c>
      <c r="B20" s="176"/>
      <c r="E20" s="175" t="s">
        <v>76</v>
      </c>
      <c r="F20" s="176"/>
      <c r="I20" s="33"/>
      <c r="J20" s="26">
        <v>0</v>
      </c>
      <c r="K20" s="4"/>
      <c r="N20" s="4"/>
    </row>
    <row r="21" spans="1:14" ht="19.5" thickBot="1" x14ac:dyDescent="0.25">
      <c r="A21" s="179" t="s">
        <v>77</v>
      </c>
      <c r="B21" s="160">
        <v>0</v>
      </c>
      <c r="E21" s="179" t="s">
        <v>77</v>
      </c>
      <c r="F21" s="160">
        <v>0</v>
      </c>
      <c r="I21" s="9" t="s">
        <v>27</v>
      </c>
      <c r="J21" s="30">
        <f>SUM(J14:J20)</f>
        <v>0</v>
      </c>
      <c r="K21" s="42" t="s">
        <v>28</v>
      </c>
      <c r="N21" s="4"/>
    </row>
    <row r="22" spans="1:14" ht="13.5" thickBot="1" x14ac:dyDescent="0.25">
      <c r="A22" s="169"/>
      <c r="B22" s="161"/>
      <c r="E22" s="169"/>
      <c r="F22" s="161"/>
      <c r="K22" s="4"/>
      <c r="N22" s="4"/>
    </row>
    <row r="23" spans="1:14" ht="13.5" thickBot="1" x14ac:dyDescent="0.25">
      <c r="A23" s="169" t="s">
        <v>78</v>
      </c>
      <c r="B23" s="161">
        <v>0</v>
      </c>
      <c r="E23" s="169" t="s">
        <v>78</v>
      </c>
      <c r="F23" s="161">
        <v>0</v>
      </c>
      <c r="I23" s="16" t="s">
        <v>97</v>
      </c>
      <c r="J23" s="63" t="s">
        <v>92</v>
      </c>
      <c r="K23" s="51" t="s">
        <v>93</v>
      </c>
      <c r="N23" s="4"/>
    </row>
    <row r="24" spans="1:14" ht="13.5" thickBot="1" x14ac:dyDescent="0.25">
      <c r="A24" s="170"/>
      <c r="B24" s="171"/>
      <c r="D24" s="38"/>
      <c r="E24" s="170"/>
      <c r="F24" s="171"/>
      <c r="I24" s="46" t="s">
        <v>48</v>
      </c>
      <c r="J24" s="27">
        <v>33000</v>
      </c>
      <c r="K24" s="27">
        <v>2900</v>
      </c>
      <c r="N24" s="4"/>
    </row>
    <row r="25" spans="1:14" ht="18" customHeight="1" thickBot="1" x14ac:dyDescent="0.25">
      <c r="A25" s="28" t="s">
        <v>35</v>
      </c>
      <c r="B25" s="23">
        <f>SUM(B7:B22)</f>
        <v>2130000</v>
      </c>
      <c r="C25" s="42" t="s">
        <v>11</v>
      </c>
      <c r="D25" s="44"/>
      <c r="E25" s="28" t="s">
        <v>36</v>
      </c>
      <c r="F25" s="23">
        <f>SUM(F7:F22)</f>
        <v>808000</v>
      </c>
      <c r="G25" s="42" t="s">
        <v>14</v>
      </c>
      <c r="H25" s="37"/>
      <c r="I25" s="32" t="s">
        <v>49</v>
      </c>
      <c r="J25" s="50">
        <v>26000</v>
      </c>
      <c r="K25" s="50">
        <v>1750</v>
      </c>
      <c r="N25" s="4"/>
    </row>
    <row r="26" spans="1:14" ht="18" customHeight="1" thickBot="1" x14ac:dyDescent="0.25">
      <c r="D26" s="38"/>
      <c r="I26" s="47" t="s">
        <v>63</v>
      </c>
      <c r="J26" s="50">
        <v>0</v>
      </c>
      <c r="K26" s="50">
        <v>0</v>
      </c>
      <c r="N26" s="4"/>
    </row>
    <row r="27" spans="1:14" ht="26.1" customHeight="1" thickBot="1" x14ac:dyDescent="0.25">
      <c r="A27" s="187" t="s">
        <v>3</v>
      </c>
      <c r="B27" s="188"/>
      <c r="D27" s="38"/>
      <c r="E27" s="177" t="s">
        <v>8</v>
      </c>
      <c r="F27" s="178"/>
      <c r="I27" s="52" t="s">
        <v>64</v>
      </c>
      <c r="J27" s="53">
        <v>0</v>
      </c>
      <c r="K27" s="53">
        <v>0</v>
      </c>
      <c r="N27" s="4"/>
    </row>
    <row r="28" spans="1:14" ht="18.95" customHeight="1" thickBot="1" x14ac:dyDescent="0.25">
      <c r="A28" s="31" t="s">
        <v>44</v>
      </c>
      <c r="B28" s="24">
        <v>55000</v>
      </c>
      <c r="D28" s="38"/>
      <c r="E28" s="31" t="s">
        <v>45</v>
      </c>
      <c r="F28" s="24">
        <v>20000</v>
      </c>
      <c r="I28" s="48" t="s">
        <v>75</v>
      </c>
      <c r="J28" s="26">
        <v>0</v>
      </c>
      <c r="K28" s="26">
        <v>0</v>
      </c>
      <c r="N28" s="4"/>
    </row>
    <row r="29" spans="1:14" ht="13.5" thickBot="1" x14ac:dyDescent="0.25">
      <c r="A29" s="32"/>
      <c r="B29" s="54">
        <v>0</v>
      </c>
      <c r="D29" s="38"/>
      <c r="E29" s="32"/>
      <c r="F29" s="50">
        <v>0</v>
      </c>
      <c r="I29" s="9" t="s">
        <v>50</v>
      </c>
      <c r="J29" s="23">
        <f>SUM(J24:J28)</f>
        <v>59000</v>
      </c>
      <c r="K29" s="23">
        <f>SUM(K24:K28)</f>
        <v>4650</v>
      </c>
      <c r="N29" s="4"/>
    </row>
    <row r="30" spans="1:14" ht="18.75" x14ac:dyDescent="0.2">
      <c r="A30" s="32"/>
      <c r="B30" s="54">
        <v>0</v>
      </c>
      <c r="D30" s="38"/>
      <c r="E30" s="32"/>
      <c r="F30" s="50">
        <v>0</v>
      </c>
      <c r="K30" s="43"/>
      <c r="N30" s="4"/>
    </row>
    <row r="31" spans="1:14" ht="19.5" thickBot="1" x14ac:dyDescent="0.25">
      <c r="A31" s="32"/>
      <c r="B31" s="54">
        <v>0</v>
      </c>
      <c r="D31" s="38"/>
      <c r="E31" s="32"/>
      <c r="F31" s="50">
        <v>0</v>
      </c>
      <c r="I31" s="3" t="s">
        <v>31</v>
      </c>
      <c r="J31" s="14">
        <f>J12+J21+J29</f>
        <v>169000</v>
      </c>
      <c r="K31" s="42" t="s">
        <v>30</v>
      </c>
      <c r="N31" s="4"/>
    </row>
    <row r="32" spans="1:14" ht="19.5" thickTop="1" x14ac:dyDescent="0.2">
      <c r="A32" s="32"/>
      <c r="B32" s="54">
        <v>0</v>
      </c>
      <c r="D32" s="38"/>
      <c r="E32" s="32"/>
      <c r="F32" s="50">
        <v>0</v>
      </c>
      <c r="K32" s="43"/>
      <c r="N32" s="4"/>
    </row>
    <row r="33" spans="1:14" ht="19.5" thickBot="1" x14ac:dyDescent="0.25">
      <c r="A33" s="32"/>
      <c r="B33" s="54">
        <v>0</v>
      </c>
      <c r="D33" s="38"/>
      <c r="E33" s="32"/>
      <c r="F33" s="50">
        <v>0</v>
      </c>
      <c r="I33" s="3" t="s">
        <v>32</v>
      </c>
      <c r="J33" s="12">
        <f>F37</f>
        <v>828000</v>
      </c>
      <c r="K33" s="43"/>
      <c r="N33" s="4"/>
    </row>
    <row r="34" spans="1:14" ht="20.25" thickTop="1" thickBot="1" x14ac:dyDescent="0.25">
      <c r="A34" s="33"/>
      <c r="B34" s="25">
        <v>0</v>
      </c>
      <c r="D34" s="38"/>
      <c r="E34" s="33"/>
      <c r="F34" s="25">
        <v>0</v>
      </c>
      <c r="K34" s="43"/>
      <c r="N34" s="4"/>
    </row>
    <row r="35" spans="1:14" ht="19.5" thickBot="1" x14ac:dyDescent="0.25">
      <c r="A35" s="9" t="s">
        <v>4</v>
      </c>
      <c r="B35" s="11">
        <f>SUM(B28:B34)</f>
        <v>55000</v>
      </c>
      <c r="C35" s="42" t="s">
        <v>12</v>
      </c>
      <c r="D35" s="44"/>
      <c r="E35" s="9" t="s">
        <v>9</v>
      </c>
      <c r="F35" s="11">
        <f>SUM(F28:F34)</f>
        <v>20000</v>
      </c>
      <c r="G35" s="42" t="s">
        <v>15</v>
      </c>
      <c r="H35" s="37"/>
      <c r="I35" s="3" t="s">
        <v>33</v>
      </c>
      <c r="J35" s="13">
        <f>IF(J31=0,0,(J33/J31))</f>
        <v>4.8994082840236688</v>
      </c>
      <c r="K35" s="42" t="s">
        <v>34</v>
      </c>
      <c r="N35" s="4"/>
    </row>
    <row r="36" spans="1:14" ht="18.75" x14ac:dyDescent="0.2">
      <c r="A36" s="1"/>
      <c r="B36" s="2"/>
      <c r="C36" s="43"/>
      <c r="D36" s="55"/>
      <c r="G36" s="43"/>
      <c r="H36" s="38"/>
      <c r="K36" s="43"/>
      <c r="N36" s="4"/>
    </row>
    <row r="37" spans="1:14" ht="39.6" customHeight="1" thickBot="1" x14ac:dyDescent="0.25">
      <c r="A37" s="45" t="s">
        <v>0</v>
      </c>
      <c r="B37" s="39">
        <f>B25+B35</f>
        <v>2185000</v>
      </c>
      <c r="C37" s="42" t="s">
        <v>13</v>
      </c>
      <c r="D37" s="44"/>
      <c r="E37" s="45" t="s">
        <v>10</v>
      </c>
      <c r="F37" s="39">
        <f>F25+F35</f>
        <v>828000</v>
      </c>
      <c r="G37" s="42" t="s">
        <v>16</v>
      </c>
      <c r="H37" s="37"/>
      <c r="I37" s="7" t="s">
        <v>52</v>
      </c>
      <c r="J37" s="12">
        <f>J31*6</f>
        <v>1014000</v>
      </c>
      <c r="K37" s="42" t="s">
        <v>34</v>
      </c>
      <c r="N37" s="4"/>
    </row>
    <row r="38" spans="1:14" ht="20.25" thickTop="1" thickBot="1" x14ac:dyDescent="0.25">
      <c r="A38" s="3"/>
      <c r="B38" s="1"/>
      <c r="C38" s="43"/>
      <c r="D38" s="55"/>
      <c r="I38" s="7"/>
      <c r="J38" s="8"/>
      <c r="K38" s="44"/>
      <c r="N38" s="4"/>
    </row>
    <row r="39" spans="1:14" ht="35.450000000000003" customHeight="1" thickTop="1" x14ac:dyDescent="0.2">
      <c r="A39" s="45" t="s">
        <v>17</v>
      </c>
      <c r="B39" s="40">
        <f>B37-F37</f>
        <v>1357000</v>
      </c>
      <c r="C39" s="42" t="s">
        <v>20</v>
      </c>
      <c r="D39" s="44"/>
      <c r="E39" s="191" t="s">
        <v>96</v>
      </c>
      <c r="F39" s="194">
        <f>K29</f>
        <v>4650</v>
      </c>
      <c r="G39" s="195"/>
      <c r="I39" s="7" t="s">
        <v>41</v>
      </c>
      <c r="J39" s="10">
        <f>J37-F37</f>
        <v>186000</v>
      </c>
      <c r="K39" s="42" t="s">
        <v>46</v>
      </c>
      <c r="N39" s="4"/>
    </row>
    <row r="40" spans="1:14" ht="18.75" x14ac:dyDescent="0.2">
      <c r="C40" s="43"/>
      <c r="D40" s="55"/>
      <c r="E40" s="192"/>
      <c r="F40" s="196"/>
      <c r="G40" s="197"/>
      <c r="K40" s="43"/>
      <c r="N40" s="4"/>
    </row>
    <row r="41" spans="1:14" ht="33" customHeight="1" thickBot="1" x14ac:dyDescent="0.25">
      <c r="A41" s="45" t="s">
        <v>18</v>
      </c>
      <c r="B41" s="41">
        <v>50000</v>
      </c>
      <c r="C41" s="42" t="s">
        <v>21</v>
      </c>
      <c r="D41" s="44"/>
      <c r="E41" s="193"/>
      <c r="F41" s="198"/>
      <c r="G41" s="199"/>
      <c r="I41" s="7" t="s">
        <v>47</v>
      </c>
      <c r="J41" s="12">
        <f>IF((J37-J33)&gt;B43,B43,(J37-J33))</f>
        <v>186000</v>
      </c>
      <c r="K41" s="42" t="s">
        <v>37</v>
      </c>
      <c r="N41" s="4"/>
    </row>
    <row r="42" spans="1:14" ht="19.5" thickTop="1" x14ac:dyDescent="0.2">
      <c r="C42" s="43"/>
      <c r="D42" s="55"/>
      <c r="K42" s="43"/>
      <c r="N42" s="4"/>
    </row>
    <row r="43" spans="1:14" ht="33.950000000000003" customHeight="1" thickBot="1" x14ac:dyDescent="0.25">
      <c r="A43" s="6" t="s">
        <v>19</v>
      </c>
      <c r="B43" s="40">
        <f>(B25*0.8)-F25</f>
        <v>896000</v>
      </c>
      <c r="C43" s="42" t="s">
        <v>22</v>
      </c>
      <c r="D43" s="44"/>
      <c r="I43" s="36" t="s">
        <v>86</v>
      </c>
      <c r="J43" s="12">
        <f>B35</f>
        <v>55000</v>
      </c>
      <c r="K43" s="42" t="s">
        <v>12</v>
      </c>
      <c r="N43" s="4"/>
    </row>
    <row r="44" spans="1:14" ht="14.25" thickTop="1" thickBot="1" x14ac:dyDescent="0.25">
      <c r="D44" s="38"/>
      <c r="N44" s="4"/>
    </row>
    <row r="45" spans="1:14" ht="35.450000000000003" customHeight="1" thickTop="1" thickBot="1" x14ac:dyDescent="0.25">
      <c r="A45" s="6" t="s">
        <v>38</v>
      </c>
      <c r="B45" s="40">
        <f>B35</f>
        <v>55000</v>
      </c>
      <c r="C45" s="5"/>
      <c r="D45" s="37"/>
      <c r="I45" s="73" t="s">
        <v>40</v>
      </c>
      <c r="J45" s="72">
        <f>B35+J41</f>
        <v>241000</v>
      </c>
      <c r="K45" s="66" t="s">
        <v>39</v>
      </c>
    </row>
    <row r="46" spans="1:14" x14ac:dyDescent="0.2">
      <c r="C46" s="5"/>
      <c r="D46" s="37"/>
    </row>
    <row r="47" spans="1:14" ht="13.5" thickBot="1" x14ac:dyDescent="0.25"/>
    <row r="48" spans="1:14" ht="21" thickBot="1" x14ac:dyDescent="0.25">
      <c r="I48" s="69" t="s">
        <v>85</v>
      </c>
      <c r="J48" s="189" t="str">
        <f>IF((J37-J33)&gt;B43,"EQUITY LIMITED","INCOME LIMITED")</f>
        <v>INCOME LIMITED</v>
      </c>
      <c r="K48" s="190"/>
    </row>
  </sheetData>
  <sheetProtection algorithmName="SHA-512" hashValue="1HKNmMrLzFFOfZ7IISkD27Qac5ACG+gO6CGjJc1n2U2d7/O+jF9Yl1z4yaKKr6Bh8Bq2aKgBnIywvdoktUAaBg==" saltValue="897DgS+85sj4POb0Y9zbVw==" spinCount="100000" sheet="1" objects="1" scenarios="1" formatColumns="0" selectLockedCells="1"/>
  <mergeCells count="40">
    <mergeCell ref="A27:B27"/>
    <mergeCell ref="E27:F27"/>
    <mergeCell ref="J48:K48"/>
    <mergeCell ref="J1:K1"/>
    <mergeCell ref="E39:E41"/>
    <mergeCell ref="F39:G41"/>
    <mergeCell ref="I5:J5"/>
    <mergeCell ref="I6:J6"/>
    <mergeCell ref="A21:A22"/>
    <mergeCell ref="B21:B22"/>
    <mergeCell ref="E21:E22"/>
    <mergeCell ref="F21:F22"/>
    <mergeCell ref="A23:A24"/>
    <mergeCell ref="B23:B24"/>
    <mergeCell ref="E23:E24"/>
    <mergeCell ref="F23:F24"/>
    <mergeCell ref="E20:F20"/>
    <mergeCell ref="A9:A10"/>
    <mergeCell ref="B9:B10"/>
    <mergeCell ref="A11:A12"/>
    <mergeCell ref="B11:B12"/>
    <mergeCell ref="A13:A14"/>
    <mergeCell ref="B13:B14"/>
    <mergeCell ref="A15:A16"/>
    <mergeCell ref="B15:B16"/>
    <mergeCell ref="A17:A18"/>
    <mergeCell ref="B17:B18"/>
    <mergeCell ref="A20:B20"/>
    <mergeCell ref="A5:B5"/>
    <mergeCell ref="E5:F5"/>
    <mergeCell ref="A6:B6"/>
    <mergeCell ref="E6:F6"/>
    <mergeCell ref="A7:A8"/>
    <mergeCell ref="B7:B8"/>
    <mergeCell ref="A1:F1"/>
    <mergeCell ref="A2:G2"/>
    <mergeCell ref="A3:F3"/>
    <mergeCell ref="I3:J3"/>
    <mergeCell ref="A4:B4"/>
    <mergeCell ref="E4:F4"/>
  </mergeCells>
  <pageMargins left="0.7" right="0.7" top="0.75" bottom="0.75" header="0.3" footer="0.3"/>
  <pageSetup paperSize="9" scale="56" orientation="landscape"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CDDF3BB-40D1-4B12-AC6A-824EDD8717AF}">
  <sheetPr>
    <pageSetUpPr fitToPage="1"/>
  </sheetPr>
  <dimension ref="A1:N48"/>
  <sheetViews>
    <sheetView showGridLines="0" zoomScale="80" zoomScaleNormal="80" workbookViewId="0">
      <selection activeCell="B41" sqref="B41"/>
    </sheetView>
  </sheetViews>
  <sheetFormatPr defaultRowHeight="12.75" x14ac:dyDescent="0.2"/>
  <cols>
    <col min="1" max="1" width="36.33203125" customWidth="1"/>
    <col min="2" max="2" width="16.6640625" bestFit="1" customWidth="1"/>
    <col min="3" max="3" width="8.83203125" style="4"/>
    <col min="4" max="4" width="4.83203125" style="4" customWidth="1"/>
    <col min="5" max="5" width="33.83203125" customWidth="1"/>
    <col min="6" max="6" width="16.6640625" bestFit="1" customWidth="1"/>
    <col min="7" max="7" width="10.5" style="4" customWidth="1"/>
    <col min="8" max="8" width="4.83203125" style="4" customWidth="1"/>
    <col min="9" max="9" width="44.1640625" customWidth="1"/>
    <col min="10" max="10" width="17.1640625" customWidth="1"/>
    <col min="11" max="11" width="15.6640625" customWidth="1"/>
  </cols>
  <sheetData>
    <row r="1" spans="1:14" ht="30.95" customHeight="1" thickBot="1" x14ac:dyDescent="0.25">
      <c r="A1" s="162" t="s">
        <v>53</v>
      </c>
      <c r="B1" s="163"/>
      <c r="C1" s="163"/>
      <c r="D1" s="163"/>
      <c r="E1" s="163"/>
      <c r="F1" s="164"/>
      <c r="G1" s="34"/>
      <c r="H1" s="34"/>
      <c r="I1" s="62" t="s">
        <v>84</v>
      </c>
      <c r="J1" s="165" t="s">
        <v>95</v>
      </c>
      <c r="K1" s="166"/>
    </row>
    <row r="2" spans="1:14" ht="9.9499999999999993" customHeight="1" thickBot="1" x14ac:dyDescent="0.25">
      <c r="A2" s="167"/>
      <c r="B2" s="167"/>
      <c r="C2" s="167"/>
      <c r="D2" s="167"/>
      <c r="E2" s="167"/>
      <c r="F2" s="167"/>
      <c r="G2" s="167"/>
      <c r="H2" s="18"/>
      <c r="I2" s="15"/>
    </row>
    <row r="3" spans="1:14" ht="23.1" customHeight="1" thickBot="1" x14ac:dyDescent="0.25">
      <c r="A3" s="162" t="s">
        <v>5</v>
      </c>
      <c r="B3" s="163"/>
      <c r="C3" s="163"/>
      <c r="D3" s="163"/>
      <c r="E3" s="163"/>
      <c r="F3" s="164"/>
      <c r="G3" s="34"/>
      <c r="H3" s="34"/>
      <c r="I3" s="162" t="s">
        <v>23</v>
      </c>
      <c r="J3" s="163"/>
      <c r="K3" s="164"/>
      <c r="L3" s="34"/>
      <c r="M3" s="34"/>
      <c r="N3" s="34"/>
    </row>
    <row r="4" spans="1:14" ht="24.6" customHeight="1" thickBot="1" x14ac:dyDescent="0.25">
      <c r="A4" s="242" t="s">
        <v>2</v>
      </c>
      <c r="B4" s="242"/>
      <c r="E4" s="242" t="s">
        <v>6</v>
      </c>
      <c r="F4" s="242"/>
      <c r="I4" s="35" t="s">
        <v>24</v>
      </c>
      <c r="K4" s="4"/>
      <c r="N4" s="4"/>
    </row>
    <row r="5" spans="1:14" ht="13.5" thickBot="1" x14ac:dyDescent="0.25">
      <c r="A5" s="177" t="s">
        <v>1</v>
      </c>
      <c r="B5" s="178"/>
      <c r="E5" s="177" t="s">
        <v>7</v>
      </c>
      <c r="F5" s="178"/>
      <c r="I5" s="177" t="s">
        <v>51</v>
      </c>
      <c r="J5" s="178"/>
      <c r="K5" s="4"/>
      <c r="N5" s="4"/>
    </row>
    <row r="6" spans="1:14" ht="13.5" thickBot="1" x14ac:dyDescent="0.25">
      <c r="A6" s="182" t="s">
        <v>62</v>
      </c>
      <c r="B6" s="183"/>
      <c r="E6" s="184" t="s">
        <v>62</v>
      </c>
      <c r="F6" s="185"/>
      <c r="I6" s="243" t="s">
        <v>43</v>
      </c>
      <c r="J6" s="244"/>
      <c r="K6" s="4"/>
      <c r="N6" s="4"/>
    </row>
    <row r="7" spans="1:14" x14ac:dyDescent="0.2">
      <c r="A7" s="186" t="s">
        <v>42</v>
      </c>
      <c r="B7" s="160">
        <v>755000</v>
      </c>
      <c r="E7" s="21" t="s">
        <v>65</v>
      </c>
      <c r="F7" s="24">
        <v>530000</v>
      </c>
      <c r="I7" s="20" t="s">
        <v>79</v>
      </c>
      <c r="J7" s="27">
        <v>165000</v>
      </c>
      <c r="K7" s="4"/>
      <c r="N7" s="4"/>
    </row>
    <row r="8" spans="1:14" ht="13.5" thickBot="1" x14ac:dyDescent="0.25">
      <c r="A8" s="181"/>
      <c r="B8" s="161"/>
      <c r="E8" s="22" t="s">
        <v>66</v>
      </c>
      <c r="F8" s="25">
        <v>0</v>
      </c>
      <c r="I8" s="49" t="s">
        <v>43</v>
      </c>
      <c r="J8" s="50">
        <v>0</v>
      </c>
      <c r="K8" s="4"/>
      <c r="N8" s="4"/>
    </row>
    <row r="9" spans="1:14" x14ac:dyDescent="0.2">
      <c r="A9" s="180" t="s">
        <v>48</v>
      </c>
      <c r="B9" s="161">
        <v>520000</v>
      </c>
      <c r="E9" s="21" t="s">
        <v>67</v>
      </c>
      <c r="F9" s="24">
        <v>300000</v>
      </c>
      <c r="I9" s="32"/>
      <c r="J9" s="50">
        <v>0</v>
      </c>
      <c r="K9" s="4"/>
      <c r="N9" s="4"/>
    </row>
    <row r="10" spans="1:14" ht="13.5" thickBot="1" x14ac:dyDescent="0.25">
      <c r="A10" s="181"/>
      <c r="B10" s="161"/>
      <c r="E10" s="22" t="s">
        <v>68</v>
      </c>
      <c r="F10" s="26">
        <v>0</v>
      </c>
      <c r="I10" s="32"/>
      <c r="J10" s="50">
        <v>0</v>
      </c>
      <c r="K10" s="4"/>
      <c r="N10" s="4"/>
    </row>
    <row r="11" spans="1:14" ht="13.5" thickBot="1" x14ac:dyDescent="0.25">
      <c r="A11" s="172" t="s">
        <v>49</v>
      </c>
      <c r="B11" s="161">
        <v>600000</v>
      </c>
      <c r="E11" s="21" t="s">
        <v>69</v>
      </c>
      <c r="F11" s="24">
        <v>480000</v>
      </c>
      <c r="I11" s="33"/>
      <c r="J11" s="26">
        <v>0</v>
      </c>
      <c r="K11" s="4"/>
      <c r="L11" t="s">
        <v>43</v>
      </c>
      <c r="N11" s="4"/>
    </row>
    <row r="12" spans="1:14" ht="19.5" thickBot="1" x14ac:dyDescent="0.25">
      <c r="A12" s="173"/>
      <c r="B12" s="161"/>
      <c r="E12" s="22" t="s">
        <v>70</v>
      </c>
      <c r="F12" s="26">
        <v>0</v>
      </c>
      <c r="I12" s="9" t="s">
        <v>25</v>
      </c>
      <c r="J12" s="29">
        <f>SUM(J6:J11)</f>
        <v>165000</v>
      </c>
      <c r="K12" s="42" t="s">
        <v>26</v>
      </c>
      <c r="N12" s="4"/>
    </row>
    <row r="13" spans="1:14" ht="13.5" thickBot="1" x14ac:dyDescent="0.25">
      <c r="A13" s="172" t="s">
        <v>63</v>
      </c>
      <c r="B13" s="161">
        <v>0</v>
      </c>
      <c r="E13" s="21" t="s">
        <v>71</v>
      </c>
      <c r="F13" s="27">
        <v>0</v>
      </c>
      <c r="K13" s="4"/>
      <c r="N13" s="4"/>
    </row>
    <row r="14" spans="1:14" ht="13.5" thickBot="1" x14ac:dyDescent="0.25">
      <c r="A14" s="173"/>
      <c r="B14" s="161"/>
      <c r="E14" s="22" t="s">
        <v>72</v>
      </c>
      <c r="F14" s="26">
        <v>0</v>
      </c>
      <c r="I14" s="16" t="s">
        <v>29</v>
      </c>
      <c r="J14" s="17"/>
      <c r="K14" s="4"/>
      <c r="N14" s="4"/>
    </row>
    <row r="15" spans="1:14" x14ac:dyDescent="0.2">
      <c r="A15" s="172" t="s">
        <v>64</v>
      </c>
      <c r="B15" s="161">
        <v>0</v>
      </c>
      <c r="E15" s="21" t="s">
        <v>73</v>
      </c>
      <c r="F15" s="27">
        <v>0</v>
      </c>
      <c r="I15" s="20" t="s">
        <v>80</v>
      </c>
      <c r="J15" s="27">
        <v>0</v>
      </c>
      <c r="K15" s="4"/>
      <c r="N15" s="4"/>
    </row>
    <row r="16" spans="1:14" ht="13.5" thickBot="1" x14ac:dyDescent="0.25">
      <c r="A16" s="173"/>
      <c r="B16" s="161"/>
      <c r="E16" s="22" t="s">
        <v>74</v>
      </c>
      <c r="F16" s="26">
        <v>0</v>
      </c>
      <c r="I16" s="49" t="s">
        <v>81</v>
      </c>
      <c r="J16" s="50">
        <v>0</v>
      </c>
      <c r="K16" s="4"/>
      <c r="N16" s="4"/>
    </row>
    <row r="17" spans="1:14" x14ac:dyDescent="0.2">
      <c r="A17" s="172" t="s">
        <v>75</v>
      </c>
      <c r="B17" s="161">
        <v>0</v>
      </c>
      <c r="E17" s="21" t="s">
        <v>83</v>
      </c>
      <c r="F17" s="27">
        <v>0</v>
      </c>
      <c r="I17" s="32"/>
      <c r="J17" s="50">
        <v>0</v>
      </c>
      <c r="K17" s="4"/>
      <c r="N17" s="4"/>
    </row>
    <row r="18" spans="1:14" ht="13.5" thickBot="1" x14ac:dyDescent="0.25">
      <c r="A18" s="174"/>
      <c r="B18" s="171"/>
      <c r="E18" s="22" t="s">
        <v>82</v>
      </c>
      <c r="F18" s="25">
        <v>0</v>
      </c>
      <c r="I18" s="32"/>
      <c r="J18" s="50">
        <v>0</v>
      </c>
      <c r="K18" s="4"/>
      <c r="N18" s="4"/>
    </row>
    <row r="19" spans="1:14" ht="13.5" thickBot="1" x14ac:dyDescent="0.25">
      <c r="A19" s="60"/>
      <c r="B19" s="61"/>
      <c r="E19" s="58"/>
      <c r="F19" s="59"/>
      <c r="I19" s="56"/>
      <c r="J19" s="57">
        <v>0</v>
      </c>
      <c r="K19" s="4"/>
      <c r="N19" s="4"/>
    </row>
    <row r="20" spans="1:14" ht="13.5" thickBot="1" x14ac:dyDescent="0.25">
      <c r="A20" s="175" t="s">
        <v>76</v>
      </c>
      <c r="B20" s="176"/>
      <c r="E20" s="175" t="s">
        <v>76</v>
      </c>
      <c r="F20" s="176"/>
      <c r="I20" s="33"/>
      <c r="J20" s="26">
        <v>0</v>
      </c>
      <c r="K20" s="4"/>
      <c r="N20" s="4"/>
    </row>
    <row r="21" spans="1:14" ht="19.5" thickBot="1" x14ac:dyDescent="0.25">
      <c r="A21" s="179" t="s">
        <v>77</v>
      </c>
      <c r="B21" s="160">
        <v>0</v>
      </c>
      <c r="E21" s="179" t="s">
        <v>77</v>
      </c>
      <c r="F21" s="160">
        <v>0</v>
      </c>
      <c r="I21" s="9" t="s">
        <v>27</v>
      </c>
      <c r="J21" s="30">
        <f>SUM(J14:J20)</f>
        <v>0</v>
      </c>
      <c r="K21" s="42" t="s">
        <v>28</v>
      </c>
      <c r="N21" s="4"/>
    </row>
    <row r="22" spans="1:14" ht="13.5" thickBot="1" x14ac:dyDescent="0.25">
      <c r="A22" s="169"/>
      <c r="B22" s="161"/>
      <c r="E22" s="169"/>
      <c r="F22" s="161"/>
      <c r="K22" s="4"/>
      <c r="N22" s="4"/>
    </row>
    <row r="23" spans="1:14" ht="13.5" thickBot="1" x14ac:dyDescent="0.25">
      <c r="A23" s="169" t="s">
        <v>78</v>
      </c>
      <c r="B23" s="161">
        <v>0</v>
      </c>
      <c r="E23" s="169" t="s">
        <v>78</v>
      </c>
      <c r="F23" s="161">
        <v>0</v>
      </c>
      <c r="I23" s="16" t="s">
        <v>97</v>
      </c>
      <c r="J23" s="63" t="s">
        <v>92</v>
      </c>
      <c r="K23" s="51" t="s">
        <v>93</v>
      </c>
      <c r="N23" s="4"/>
    </row>
    <row r="24" spans="1:14" ht="13.5" thickBot="1" x14ac:dyDescent="0.25">
      <c r="A24" s="170"/>
      <c r="B24" s="171"/>
      <c r="D24" s="38"/>
      <c r="E24" s="170"/>
      <c r="F24" s="171"/>
      <c r="I24" s="46" t="s">
        <v>48</v>
      </c>
      <c r="J24" s="27">
        <v>28000</v>
      </c>
      <c r="K24" s="27">
        <v>3000</v>
      </c>
      <c r="N24" s="4"/>
    </row>
    <row r="25" spans="1:14" ht="18" customHeight="1" thickBot="1" x14ac:dyDescent="0.25">
      <c r="A25" s="28" t="s">
        <v>35</v>
      </c>
      <c r="B25" s="23">
        <f>SUM(B7:B22)</f>
        <v>1875000</v>
      </c>
      <c r="C25" s="42" t="s">
        <v>11</v>
      </c>
      <c r="D25" s="44"/>
      <c r="E25" s="28" t="s">
        <v>36</v>
      </c>
      <c r="F25" s="23">
        <f>SUM(F7:F22)</f>
        <v>1310000</v>
      </c>
      <c r="G25" s="42" t="s">
        <v>14</v>
      </c>
      <c r="H25" s="37"/>
      <c r="I25" s="32" t="s">
        <v>49</v>
      </c>
      <c r="J25" s="50">
        <v>31000</v>
      </c>
      <c r="K25" s="50">
        <v>2800</v>
      </c>
      <c r="N25" s="4"/>
    </row>
    <row r="26" spans="1:14" ht="18" customHeight="1" thickBot="1" x14ac:dyDescent="0.25">
      <c r="D26" s="38"/>
      <c r="I26" s="47" t="s">
        <v>63</v>
      </c>
      <c r="J26" s="50">
        <v>0</v>
      </c>
      <c r="K26" s="50">
        <v>0</v>
      </c>
      <c r="N26" s="4"/>
    </row>
    <row r="27" spans="1:14" ht="26.1" customHeight="1" thickBot="1" x14ac:dyDescent="0.25">
      <c r="A27" s="187" t="s">
        <v>3</v>
      </c>
      <c r="B27" s="188"/>
      <c r="D27" s="38"/>
      <c r="E27" s="177" t="s">
        <v>8</v>
      </c>
      <c r="F27" s="178"/>
      <c r="I27" s="52" t="s">
        <v>64</v>
      </c>
      <c r="J27" s="53">
        <v>0</v>
      </c>
      <c r="K27" s="53">
        <v>0</v>
      </c>
      <c r="N27" s="4"/>
    </row>
    <row r="28" spans="1:14" ht="18.95" customHeight="1" thickBot="1" x14ac:dyDescent="0.25">
      <c r="A28" s="31" t="s">
        <v>44</v>
      </c>
      <c r="B28" s="24">
        <v>20000</v>
      </c>
      <c r="D28" s="38"/>
      <c r="E28" s="31" t="s">
        <v>45</v>
      </c>
      <c r="F28" s="24">
        <v>5000</v>
      </c>
      <c r="I28" s="48" t="s">
        <v>75</v>
      </c>
      <c r="J28" s="26">
        <v>0</v>
      </c>
      <c r="K28" s="26">
        <v>0</v>
      </c>
      <c r="N28" s="4"/>
    </row>
    <row r="29" spans="1:14" ht="13.5" thickBot="1" x14ac:dyDescent="0.25">
      <c r="A29" s="32"/>
      <c r="B29" s="54">
        <v>0</v>
      </c>
      <c r="D29" s="38"/>
      <c r="E29" s="32"/>
      <c r="F29" s="50">
        <v>0</v>
      </c>
      <c r="I29" s="9" t="s">
        <v>94</v>
      </c>
      <c r="J29" s="23">
        <f>SUM(J24:J28)</f>
        <v>59000</v>
      </c>
      <c r="K29" s="23">
        <f>SUM(K24:K28)</f>
        <v>5800</v>
      </c>
      <c r="N29" s="4"/>
    </row>
    <row r="30" spans="1:14" ht="18.75" x14ac:dyDescent="0.2">
      <c r="A30" s="32"/>
      <c r="B30" s="54">
        <v>0</v>
      </c>
      <c r="D30" s="38"/>
      <c r="E30" s="32"/>
      <c r="F30" s="50">
        <v>0</v>
      </c>
      <c r="K30" s="43"/>
      <c r="N30" s="4"/>
    </row>
    <row r="31" spans="1:14" ht="19.5" thickBot="1" x14ac:dyDescent="0.25">
      <c r="A31" s="32"/>
      <c r="B31" s="54">
        <v>0</v>
      </c>
      <c r="D31" s="38"/>
      <c r="E31" s="32"/>
      <c r="F31" s="50">
        <v>0</v>
      </c>
      <c r="I31" s="3" t="s">
        <v>31</v>
      </c>
      <c r="J31" s="14">
        <f>J12+J21+J29</f>
        <v>224000</v>
      </c>
      <c r="K31" s="42" t="s">
        <v>30</v>
      </c>
      <c r="N31" s="4"/>
    </row>
    <row r="32" spans="1:14" ht="19.5" thickTop="1" x14ac:dyDescent="0.2">
      <c r="A32" s="32"/>
      <c r="B32" s="54">
        <v>0</v>
      </c>
      <c r="D32" s="38"/>
      <c r="E32" s="32"/>
      <c r="F32" s="50">
        <v>0</v>
      </c>
      <c r="K32" s="43"/>
      <c r="N32" s="4"/>
    </row>
    <row r="33" spans="1:14" ht="19.5" thickBot="1" x14ac:dyDescent="0.25">
      <c r="A33" s="32"/>
      <c r="B33" s="54">
        <v>0</v>
      </c>
      <c r="D33" s="38"/>
      <c r="E33" s="32"/>
      <c r="F33" s="50">
        <v>0</v>
      </c>
      <c r="I33" s="3" t="s">
        <v>32</v>
      </c>
      <c r="J33" s="12">
        <f>F37</f>
        <v>1315000</v>
      </c>
      <c r="K33" s="43"/>
      <c r="N33" s="4"/>
    </row>
    <row r="34" spans="1:14" ht="20.25" thickTop="1" thickBot="1" x14ac:dyDescent="0.25">
      <c r="A34" s="33"/>
      <c r="B34" s="25">
        <v>0</v>
      </c>
      <c r="D34" s="38"/>
      <c r="E34" s="33"/>
      <c r="F34" s="25">
        <v>0</v>
      </c>
      <c r="K34" s="43"/>
      <c r="N34" s="4"/>
    </row>
    <row r="35" spans="1:14" ht="19.5" thickBot="1" x14ac:dyDescent="0.25">
      <c r="A35" s="9" t="s">
        <v>4</v>
      </c>
      <c r="B35" s="11">
        <f>SUM(B28:B34)</f>
        <v>20000</v>
      </c>
      <c r="C35" s="42" t="s">
        <v>12</v>
      </c>
      <c r="D35" s="44"/>
      <c r="E35" s="9" t="s">
        <v>9</v>
      </c>
      <c r="F35" s="11">
        <f>SUM(F28:F34)</f>
        <v>5000</v>
      </c>
      <c r="G35" s="42" t="s">
        <v>15</v>
      </c>
      <c r="H35" s="37"/>
      <c r="I35" s="3" t="s">
        <v>33</v>
      </c>
      <c r="J35" s="13">
        <f>IF(J31=0,0,(J33/J31))</f>
        <v>5.8705357142857144</v>
      </c>
      <c r="K35" s="42" t="s">
        <v>34</v>
      </c>
      <c r="N35" s="4"/>
    </row>
    <row r="36" spans="1:14" ht="18.75" x14ac:dyDescent="0.2">
      <c r="A36" s="1"/>
      <c r="B36" s="2"/>
      <c r="C36" s="43"/>
      <c r="D36" s="55"/>
      <c r="G36" s="43"/>
      <c r="H36" s="38"/>
      <c r="K36" s="43"/>
      <c r="N36" s="4"/>
    </row>
    <row r="37" spans="1:14" ht="39.6" customHeight="1" thickBot="1" x14ac:dyDescent="0.25">
      <c r="A37" s="45" t="s">
        <v>0</v>
      </c>
      <c r="B37" s="39">
        <f>B25+B35</f>
        <v>1895000</v>
      </c>
      <c r="C37" s="42" t="s">
        <v>13</v>
      </c>
      <c r="D37" s="44"/>
      <c r="E37" s="45" t="s">
        <v>10</v>
      </c>
      <c r="F37" s="39">
        <f>F25+F35</f>
        <v>1315000</v>
      </c>
      <c r="G37" s="42" t="s">
        <v>16</v>
      </c>
      <c r="H37" s="37"/>
      <c r="I37" s="7" t="s">
        <v>52</v>
      </c>
      <c r="J37" s="12">
        <f>J31*6</f>
        <v>1344000</v>
      </c>
      <c r="K37" s="42" t="s">
        <v>34</v>
      </c>
      <c r="N37" s="4"/>
    </row>
    <row r="38" spans="1:14" ht="20.25" thickTop="1" thickBot="1" x14ac:dyDescent="0.25">
      <c r="A38" s="3"/>
      <c r="B38" s="1"/>
      <c r="C38" s="43"/>
      <c r="D38" s="55"/>
      <c r="I38" s="7"/>
      <c r="J38" s="8"/>
      <c r="K38" s="44"/>
      <c r="N38" s="4"/>
    </row>
    <row r="39" spans="1:14" ht="35.450000000000003" customHeight="1" thickTop="1" x14ac:dyDescent="0.2">
      <c r="A39" s="45" t="s">
        <v>17</v>
      </c>
      <c r="B39" s="40">
        <f>B37-F37</f>
        <v>580000</v>
      </c>
      <c r="C39" s="42" t="s">
        <v>20</v>
      </c>
      <c r="D39" s="44"/>
      <c r="E39" s="191" t="s">
        <v>96</v>
      </c>
      <c r="F39" s="194">
        <f>K29</f>
        <v>5800</v>
      </c>
      <c r="G39" s="195"/>
      <c r="I39" s="7" t="s">
        <v>41</v>
      </c>
      <c r="J39" s="10">
        <f>J37-F37</f>
        <v>29000</v>
      </c>
      <c r="K39" s="42" t="s">
        <v>46</v>
      </c>
      <c r="N39" s="4"/>
    </row>
    <row r="40" spans="1:14" ht="18.75" x14ac:dyDescent="0.2">
      <c r="C40" s="43"/>
      <c r="D40" s="55"/>
      <c r="E40" s="192"/>
      <c r="F40" s="196"/>
      <c r="G40" s="197"/>
      <c r="K40" s="43"/>
      <c r="N40" s="4"/>
    </row>
    <row r="41" spans="1:14" ht="33" customHeight="1" thickBot="1" x14ac:dyDescent="0.25">
      <c r="A41" s="45" t="s">
        <v>18</v>
      </c>
      <c r="B41" s="41">
        <v>50000</v>
      </c>
      <c r="C41" s="42" t="s">
        <v>21</v>
      </c>
      <c r="D41" s="44"/>
      <c r="E41" s="193"/>
      <c r="F41" s="198"/>
      <c r="G41" s="199"/>
      <c r="I41" s="7" t="s">
        <v>47</v>
      </c>
      <c r="J41" s="12">
        <f>IF((J37-J33)&gt;B43,B43,(J37-J33))</f>
        <v>29000</v>
      </c>
      <c r="K41" s="42" t="s">
        <v>37</v>
      </c>
      <c r="N41" s="4"/>
    </row>
    <row r="42" spans="1:14" ht="19.5" thickTop="1" x14ac:dyDescent="0.2">
      <c r="C42" s="43"/>
      <c r="D42" s="55"/>
      <c r="K42" s="43"/>
      <c r="N42" s="4"/>
    </row>
    <row r="43" spans="1:14" ht="33.950000000000003" customHeight="1" thickBot="1" x14ac:dyDescent="0.25">
      <c r="A43" s="6" t="s">
        <v>19</v>
      </c>
      <c r="B43" s="40">
        <f>(B25*0.8)-F25</f>
        <v>190000</v>
      </c>
      <c r="C43" s="42" t="s">
        <v>22</v>
      </c>
      <c r="D43" s="44"/>
      <c r="I43" s="36" t="s">
        <v>86</v>
      </c>
      <c r="J43" s="12">
        <f>B35</f>
        <v>20000</v>
      </c>
      <c r="K43" s="42" t="s">
        <v>12</v>
      </c>
      <c r="N43" s="4"/>
    </row>
    <row r="44" spans="1:14" ht="14.25" thickTop="1" thickBot="1" x14ac:dyDescent="0.25">
      <c r="D44" s="38"/>
      <c r="N44" s="4"/>
    </row>
    <row r="45" spans="1:14" ht="35.450000000000003" customHeight="1" thickTop="1" thickBot="1" x14ac:dyDescent="0.25">
      <c r="A45" s="6" t="s">
        <v>38</v>
      </c>
      <c r="B45" s="40">
        <f>B35</f>
        <v>20000</v>
      </c>
      <c r="C45" s="5"/>
      <c r="D45" s="37"/>
      <c r="I45" s="65" t="s">
        <v>40</v>
      </c>
      <c r="J45" s="67">
        <f>B35+J41</f>
        <v>49000</v>
      </c>
      <c r="K45" s="66" t="s">
        <v>39</v>
      </c>
    </row>
    <row r="46" spans="1:14" ht="13.5" thickTop="1" x14ac:dyDescent="0.2">
      <c r="C46" s="5"/>
      <c r="D46" s="37"/>
    </row>
    <row r="47" spans="1:14" ht="13.5" thickBot="1" x14ac:dyDescent="0.25"/>
    <row r="48" spans="1:14" ht="21" thickBot="1" x14ac:dyDescent="0.25">
      <c r="I48" s="68" t="s">
        <v>85</v>
      </c>
      <c r="J48" s="189" t="str">
        <f>IF((J37-J33)&gt;B43,"EQUITY LIMITED","INCOME LIMITED")</f>
        <v>INCOME LIMITED</v>
      </c>
      <c r="K48" s="190"/>
    </row>
  </sheetData>
  <sheetProtection algorithmName="SHA-512" hashValue="3GJebu8mfPvUnDv0h6TA8Z5sCN19A2DNdxcYSynWErpTc23480MjDZyJfFdOZGAP51O/lShb51WTF2a/bCv0VQ==" saltValue="noqFiKx8Xb2X13+hTC0stg==" spinCount="100000" sheet="1" objects="1" scenarios="1" formatColumns="0" selectLockedCells="1"/>
  <mergeCells count="40">
    <mergeCell ref="A27:B27"/>
    <mergeCell ref="E27:F27"/>
    <mergeCell ref="J48:K48"/>
    <mergeCell ref="J1:K1"/>
    <mergeCell ref="I3:K3"/>
    <mergeCell ref="E39:E41"/>
    <mergeCell ref="F39:G41"/>
    <mergeCell ref="I5:J5"/>
    <mergeCell ref="I6:J6"/>
    <mergeCell ref="A21:A22"/>
    <mergeCell ref="B21:B22"/>
    <mergeCell ref="E21:E22"/>
    <mergeCell ref="F21:F22"/>
    <mergeCell ref="A23:A24"/>
    <mergeCell ref="B23:B24"/>
    <mergeCell ref="E23:E24"/>
    <mergeCell ref="F23:F24"/>
    <mergeCell ref="A15:A16"/>
    <mergeCell ref="B15:B16"/>
    <mergeCell ref="A17:A18"/>
    <mergeCell ref="B17:B18"/>
    <mergeCell ref="A20:B20"/>
    <mergeCell ref="E20:F20"/>
    <mergeCell ref="A9:A10"/>
    <mergeCell ref="B9:B10"/>
    <mergeCell ref="A11:A12"/>
    <mergeCell ref="B11:B12"/>
    <mergeCell ref="A13:A14"/>
    <mergeCell ref="B13:B14"/>
    <mergeCell ref="A5:B5"/>
    <mergeCell ref="E5:F5"/>
    <mergeCell ref="A6:B6"/>
    <mergeCell ref="E6:F6"/>
    <mergeCell ref="A7:A8"/>
    <mergeCell ref="B7:B8"/>
    <mergeCell ref="A1:F1"/>
    <mergeCell ref="A2:G2"/>
    <mergeCell ref="A3:F3"/>
    <mergeCell ref="A4:B4"/>
    <mergeCell ref="E4:F4"/>
  </mergeCells>
  <pageMargins left="0.7" right="0.7" top="0.75" bottom="0.75" header="0.3" footer="0.3"/>
  <pageSetup paperSize="9" scale="56"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11</vt:i4>
      </vt:variant>
    </vt:vector>
  </HeadingPairs>
  <TitlesOfParts>
    <vt:vector size="11" baseType="lpstr">
      <vt:lpstr>INSTRUCTIONS</vt:lpstr>
      <vt:lpstr>FLOW</vt:lpstr>
      <vt:lpstr>TEMPLATE</vt:lpstr>
      <vt:lpstr>Student 1</vt:lpstr>
      <vt:lpstr>Student 2</vt:lpstr>
      <vt:lpstr>Eve</vt:lpstr>
      <vt:lpstr>Andrew</vt:lpstr>
      <vt:lpstr>Simon</vt:lpstr>
      <vt:lpstr>Jane</vt:lpstr>
      <vt:lpstr>Alice</vt:lpstr>
      <vt:lpstr>Tim</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Michael Franks</dc:creator>
  <cp:lastModifiedBy>Windows User</cp:lastModifiedBy>
  <cp:lastPrinted>2022-04-02T02:46:09Z</cp:lastPrinted>
  <dcterms:created xsi:type="dcterms:W3CDTF">2022-03-19T20:31:35Z</dcterms:created>
  <dcterms:modified xsi:type="dcterms:W3CDTF">2022-04-07T03:40:29Z</dcterms:modified>
</cp:coreProperties>
</file>