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2527"/>
  <workbookPr defaultThemeVersion="124226"/>
  <mc:AlternateContent xmlns:mc="http://schemas.openxmlformats.org/markup-compatibility/2006">
    <mc:Choice Requires="x15">
      <x15ac:absPath xmlns:x15ac="http://schemas.microsoft.com/office/spreadsheetml/2010/11/ac" url="C:\Users\Canning\Google Drive\Coaching Folders\Student Material\Excel Docs\"/>
    </mc:Choice>
  </mc:AlternateContent>
  <xr:revisionPtr revIDLastSave="0" documentId="13_ncr:1_{BAE611FF-1D89-44E4-B140-3A2FAF8EA549}" xr6:coauthVersionLast="45" xr6:coauthVersionMax="45" xr10:uidLastSave="{00000000-0000-0000-0000-000000000000}"/>
  <bookViews>
    <workbookView xWindow="-120" yWindow="-120" windowWidth="29040" windowHeight="15840" xr2:uid="{00000000-000D-0000-FFFF-FFFF00000000}"/>
  </bookViews>
  <sheets>
    <sheet name="Reverse Feasibility V3.0" sheetId="1" r:id="rId1"/>
  </sheets>
  <definedNames>
    <definedName name="_xlnm.Print_Area" localSheetId="0">'Reverse Feasibility V3.0'!$A$1:$D$44</definedName>
  </definedNames>
  <calcPr calcId="191029"/>
  <extLs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C17" i="1" l="1"/>
  <c r="D5" i="1" l="1"/>
  <c r="D8" i="1" l="1"/>
  <c r="D19" i="1" s="1"/>
  <c r="D13" i="1" l="1"/>
  <c r="D12" i="1"/>
  <c r="D11" i="1"/>
  <c r="D16" i="1"/>
  <c r="D15" i="1"/>
  <c r="D26" i="1"/>
  <c r="D37" i="1" s="1"/>
  <c r="D20" i="1" s="1"/>
  <c r="D22" i="1" s="1"/>
  <c r="D14" i="1" l="1"/>
</calcChain>
</file>

<file path=xl/sharedStrings.xml><?xml version="1.0" encoding="utf-8"?>
<sst xmlns="http://schemas.openxmlformats.org/spreadsheetml/2006/main" count="63" uniqueCount="54">
  <si>
    <t xml:space="preserve"> Profit Calculations</t>
  </si>
  <si>
    <t>Sale Price</t>
  </si>
  <si>
    <t>GST - If applicable</t>
  </si>
  <si>
    <t>Rule of Thumb %</t>
  </si>
  <si>
    <t>Profit from Deal</t>
  </si>
  <si>
    <t xml:space="preserve"> </t>
  </si>
  <si>
    <t>Offer Price %</t>
  </si>
  <si>
    <t>Total Percentage of above</t>
  </si>
  <si>
    <t>Offer Price pre Holding Costs</t>
  </si>
  <si>
    <t xml:space="preserve">Less Holding Costs </t>
  </si>
  <si>
    <t>Months</t>
  </si>
  <si>
    <t>Final Offer Price</t>
  </si>
  <si>
    <t>Interest Calculations</t>
  </si>
  <si>
    <t>LVR%</t>
  </si>
  <si>
    <t>Loan Amount</t>
  </si>
  <si>
    <t>Deposit Cash</t>
  </si>
  <si>
    <t>Choose only One</t>
  </si>
  <si>
    <t>Deposit Borrowed</t>
  </si>
  <si>
    <t>Stamp Duty &amp; Legals Cash</t>
  </si>
  <si>
    <t>Stamp Duty &amp; Legals Borrowed</t>
  </si>
  <si>
    <t>Loan Interest Rate</t>
  </si>
  <si>
    <t>Deposit Borrowed Interest Rate</t>
  </si>
  <si>
    <t>Stamp Duty &amp; Legals Borrwed Interest Rate</t>
  </si>
  <si>
    <t>Total Annual Interest Charged</t>
  </si>
  <si>
    <r>
      <t xml:space="preserve">Fill in the </t>
    </r>
    <r>
      <rPr>
        <i/>
        <sz val="11"/>
        <rFont val="Calibri"/>
        <family val="2"/>
        <scheme val="minor"/>
      </rPr>
      <t>YELLOW</t>
    </r>
    <r>
      <rPr>
        <i/>
        <sz val="11"/>
        <color theme="1"/>
        <rFont val="Calibri"/>
        <family val="2"/>
        <scheme val="minor"/>
      </rPr>
      <t xml:space="preserve"> boxes.  Start at the top and work downwards. The final offer price will be calculated according to your inputted figures. Please feedback any issues or concerns you may have directly to our email address coaching@realestatesuccess.com.au</t>
    </r>
  </si>
  <si>
    <t>Designed and produced by Michael &amp; Sara Franks - Ultimate Realestate Success Coaches</t>
  </si>
  <si>
    <t>Stamp Duty &amp; Legals % - suggested 6%</t>
  </si>
  <si>
    <t>Selling Cost - suggested 3%</t>
  </si>
  <si>
    <t>STRATEGY COSTS</t>
  </si>
  <si>
    <t>SELLING DETAILS</t>
  </si>
  <si>
    <t>Funds Representing Net Sales &amp; Profit</t>
  </si>
  <si>
    <t>Renovation Strategy Cost %</t>
  </si>
  <si>
    <t>Subdivision Strategy Cost %</t>
  </si>
  <si>
    <t>Strata Strategy Cost %</t>
  </si>
  <si>
    <t>Rule of Thumb  %</t>
  </si>
  <si>
    <t xml:space="preserve"> Adjust % to suit</t>
  </si>
  <si>
    <t>Total Strategy Cost</t>
  </si>
  <si>
    <t>D3</t>
  </si>
  <si>
    <t>C5</t>
  </si>
  <si>
    <t>D6</t>
  </si>
  <si>
    <t>C11</t>
  </si>
  <si>
    <t>C12</t>
  </si>
  <si>
    <t>C13</t>
  </si>
  <si>
    <t>C15</t>
  </si>
  <si>
    <t>C20</t>
  </si>
  <si>
    <t>REF</t>
  </si>
  <si>
    <t>C25</t>
  </si>
  <si>
    <t>D27</t>
  </si>
  <si>
    <t>D28</t>
  </si>
  <si>
    <t>D30</t>
  </si>
  <si>
    <t>D31</t>
  </si>
  <si>
    <t>C33</t>
  </si>
  <si>
    <t>C34</t>
  </si>
  <si>
    <t>C35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</si>
</sst>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quot;$&quot;#,##0"/>
    <numFmt numFmtId="165" formatCode="&quot;$&quot;#,##0.00"/>
  </numFmts>
  <fonts count="4" x14ac:knownFonts="1">
    <font>
      <sz val="11"/>
      <color theme="1"/>
      <name val="Calibri"/>
      <family val="2"/>
      <scheme val="minor"/>
    </font>
    <font>
      <b/>
      <sz val="11"/>
      <color theme="1"/>
      <name val="Calibri"/>
      <family val="2"/>
      <scheme val="minor"/>
    </font>
    <font>
      <i/>
      <sz val="11"/>
      <color theme="1"/>
      <name val="Calibri"/>
      <family val="2"/>
      <scheme val="minor"/>
    </font>
    <font>
      <i/>
      <sz val="11"/>
      <name val="Calibri"/>
      <family val="2"/>
      <scheme val="minor"/>
    </font>
  </fonts>
  <fills count="6">
    <fill>
      <patternFill patternType="none"/>
    </fill>
    <fill>
      <patternFill patternType="gray125"/>
    </fill>
    <fill>
      <patternFill patternType="solid">
        <fgColor theme="0" tint="-4.9989318521683403E-2"/>
        <bgColor indexed="64"/>
      </patternFill>
    </fill>
    <fill>
      <patternFill patternType="solid">
        <fgColor rgb="FFFFFF00"/>
        <bgColor indexed="64"/>
      </patternFill>
    </fill>
    <fill>
      <patternFill patternType="solid">
        <fgColor theme="0"/>
        <bgColor indexed="64"/>
      </patternFill>
    </fill>
    <fill>
      <patternFill patternType="solid">
        <fgColor theme="6" tint="0.59999389629810485"/>
        <bgColor indexed="64"/>
      </patternFill>
    </fill>
  </fills>
  <borders count="19">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bottom style="thin">
        <color indexed="64"/>
      </bottom>
      <diagonal/>
    </border>
    <border>
      <left/>
      <right/>
      <top/>
      <bottom style="thin">
        <color indexed="64"/>
      </bottom>
      <diagonal/>
    </border>
    <border>
      <left/>
      <right/>
      <top style="thin">
        <color indexed="64"/>
      </top>
      <bottom/>
      <diagonal/>
    </border>
    <border>
      <left style="medium">
        <color indexed="64"/>
      </left>
      <right/>
      <top style="thin">
        <color indexed="64"/>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diagonal/>
    </border>
  </borders>
  <cellStyleXfs count="1">
    <xf numFmtId="0" fontId="0" fillId="0" borderId="0"/>
  </cellStyleXfs>
  <cellXfs count="69">
    <xf numFmtId="0" fontId="0" fillId="0" borderId="0" xfId="0"/>
    <xf numFmtId="0" fontId="0" fillId="2" borderId="2" xfId="0" applyFill="1" applyBorder="1"/>
    <xf numFmtId="0" fontId="0" fillId="2" borderId="0" xfId="0" applyFill="1" applyBorder="1"/>
    <xf numFmtId="10" fontId="0" fillId="2" borderId="0" xfId="0" applyNumberFormat="1" applyFill="1" applyBorder="1"/>
    <xf numFmtId="0" fontId="0" fillId="2" borderId="0" xfId="0" applyFill="1" applyBorder="1" applyAlignment="1">
      <alignment horizontal="center"/>
    </xf>
    <xf numFmtId="165" fontId="0" fillId="2" borderId="0" xfId="0" applyNumberFormat="1" applyFill="1" applyBorder="1"/>
    <xf numFmtId="0" fontId="0" fillId="2" borderId="7" xfId="0" applyFill="1" applyBorder="1"/>
    <xf numFmtId="164" fontId="0" fillId="0" borderId="0" xfId="0" applyNumberFormat="1"/>
    <xf numFmtId="10" fontId="0" fillId="3" borderId="2" xfId="0" applyNumberFormat="1" applyFill="1" applyBorder="1" applyProtection="1">
      <protection locked="0"/>
    </xf>
    <xf numFmtId="165" fontId="0" fillId="0" borderId="0" xfId="0" applyNumberFormat="1"/>
    <xf numFmtId="10" fontId="0" fillId="3" borderId="0" xfId="0" applyNumberFormat="1" applyFill="1" applyBorder="1" applyProtection="1">
      <protection locked="0"/>
    </xf>
    <xf numFmtId="0" fontId="0" fillId="2" borderId="9" xfId="0" applyFill="1" applyBorder="1"/>
    <xf numFmtId="0" fontId="0" fillId="2" borderId="12" xfId="0" applyFill="1" applyBorder="1"/>
    <xf numFmtId="0" fontId="0" fillId="4" borderId="0" xfId="0" applyFill="1" applyBorder="1"/>
    <xf numFmtId="3" fontId="0" fillId="4" borderId="0" xfId="0" applyNumberFormat="1" applyFill="1" applyBorder="1" applyProtection="1">
      <protection locked="0"/>
    </xf>
    <xf numFmtId="164" fontId="0" fillId="4" borderId="0" xfId="0" applyNumberFormat="1" applyFill="1" applyBorder="1"/>
    <xf numFmtId="3" fontId="0" fillId="3" borderId="9" xfId="0" applyNumberFormat="1" applyFill="1" applyBorder="1" applyProtection="1">
      <protection locked="0"/>
    </xf>
    <xf numFmtId="0" fontId="0" fillId="5" borderId="7" xfId="0" applyFill="1" applyBorder="1"/>
    <xf numFmtId="3" fontId="0" fillId="5" borderId="7" xfId="0" applyNumberFormat="1" applyFill="1" applyBorder="1"/>
    <xf numFmtId="0" fontId="0" fillId="2" borderId="13" xfId="0" applyFill="1" applyBorder="1"/>
    <xf numFmtId="0" fontId="0" fillId="2" borderId="1" xfId="0" applyFill="1" applyBorder="1" applyAlignment="1">
      <alignment horizontal="left" vertical="center" indent="2"/>
    </xf>
    <xf numFmtId="0" fontId="0" fillId="2" borderId="4" xfId="0" applyFill="1" applyBorder="1" applyAlignment="1">
      <alignment horizontal="left" vertical="center" indent="2"/>
    </xf>
    <xf numFmtId="0" fontId="1" fillId="2" borderId="4" xfId="0" applyFont="1" applyFill="1" applyBorder="1" applyAlignment="1">
      <alignment horizontal="left" vertical="center" indent="2"/>
    </xf>
    <xf numFmtId="0" fontId="0" fillId="2" borderId="8" xfId="0" applyFill="1" applyBorder="1" applyAlignment="1">
      <alignment horizontal="left" vertical="center" indent="2"/>
    </xf>
    <xf numFmtId="0" fontId="0" fillId="4" borderId="0" xfId="0" applyFill="1" applyBorder="1" applyAlignment="1">
      <alignment horizontal="left" vertical="center" indent="2"/>
    </xf>
    <xf numFmtId="0" fontId="1" fillId="5" borderId="6" xfId="0" applyFont="1" applyFill="1" applyBorder="1" applyAlignment="1">
      <alignment horizontal="left" vertical="center" indent="2"/>
    </xf>
    <xf numFmtId="0" fontId="0" fillId="2" borderId="14" xfId="0" applyFill="1" applyBorder="1" applyAlignment="1">
      <alignment horizontal="left" vertical="center" indent="2"/>
    </xf>
    <xf numFmtId="0" fontId="0" fillId="2" borderId="11" xfId="0" applyFill="1" applyBorder="1" applyAlignment="1">
      <alignment horizontal="left" vertical="center" indent="2"/>
    </xf>
    <xf numFmtId="0" fontId="1" fillId="2" borderId="6" xfId="0" applyFont="1" applyFill="1" applyBorder="1" applyAlignment="1">
      <alignment horizontal="left" vertical="center" indent="2"/>
    </xf>
    <xf numFmtId="0" fontId="0" fillId="0" borderId="0" xfId="0" applyAlignment="1">
      <alignment horizontal="left" vertical="center" indent="2"/>
    </xf>
    <xf numFmtId="0" fontId="1" fillId="2" borderId="2" xfId="0" applyFont="1" applyFill="1" applyBorder="1" applyAlignment="1">
      <alignment horizontal="center"/>
    </xf>
    <xf numFmtId="0" fontId="1" fillId="2" borderId="1" xfId="0" applyFont="1" applyFill="1" applyBorder="1" applyAlignment="1">
      <alignment horizontal="left"/>
    </xf>
    <xf numFmtId="0" fontId="1" fillId="2" borderId="4" xfId="0" applyFont="1" applyFill="1" applyBorder="1" applyAlignment="1">
      <alignment horizontal="left" vertical="center"/>
    </xf>
    <xf numFmtId="10" fontId="0" fillId="2" borderId="0" xfId="0" applyNumberFormat="1" applyFill="1" applyBorder="1" applyProtection="1">
      <protection locked="0"/>
    </xf>
    <xf numFmtId="0" fontId="1" fillId="0" borderId="0" xfId="0" applyFont="1" applyAlignment="1">
      <alignment horizontal="center"/>
    </xf>
    <xf numFmtId="0" fontId="1" fillId="0" borderId="15" xfId="0" applyFont="1" applyBorder="1" applyAlignment="1">
      <alignment horizontal="center"/>
    </xf>
    <xf numFmtId="164" fontId="1" fillId="3" borderId="0" xfId="0" applyNumberFormat="1" applyFont="1" applyFill="1" applyBorder="1" applyProtection="1">
      <protection locked="0"/>
    </xf>
    <xf numFmtId="164" fontId="0" fillId="2" borderId="0" xfId="0" applyNumberFormat="1" applyFill="1" applyBorder="1"/>
    <xf numFmtId="164" fontId="1" fillId="2" borderId="0" xfId="0" applyNumberFormat="1" applyFont="1" applyFill="1" applyBorder="1"/>
    <xf numFmtId="164" fontId="0" fillId="2" borderId="9" xfId="0" applyNumberFormat="1" applyFill="1" applyBorder="1"/>
    <xf numFmtId="164" fontId="1" fillId="5" borderId="7" xfId="0" applyNumberFormat="1" applyFont="1" applyFill="1" applyBorder="1"/>
    <xf numFmtId="164" fontId="0" fillId="3" borderId="13" xfId="0" applyNumberFormat="1" applyFill="1" applyBorder="1" applyProtection="1">
      <protection locked="0"/>
    </xf>
    <xf numFmtId="164" fontId="0" fillId="3" borderId="12" xfId="0" applyNumberFormat="1" applyFill="1" applyBorder="1" applyProtection="1">
      <protection locked="0"/>
    </xf>
    <xf numFmtId="164" fontId="1" fillId="2" borderId="7" xfId="0" applyNumberFormat="1" applyFont="1" applyFill="1" applyBorder="1"/>
    <xf numFmtId="0" fontId="1" fillId="2" borderId="16" xfId="0" applyFont="1" applyFill="1" applyBorder="1" applyAlignment="1">
      <alignment horizontal="center"/>
    </xf>
    <xf numFmtId="0" fontId="1" fillId="2" borderId="18" xfId="0" applyFont="1" applyFill="1" applyBorder="1" applyAlignment="1">
      <alignment horizontal="center"/>
    </xf>
    <xf numFmtId="0" fontId="1" fillId="2" borderId="17" xfId="0" applyFont="1" applyFill="1" applyBorder="1" applyAlignment="1">
      <alignment horizontal="center"/>
    </xf>
    <xf numFmtId="0" fontId="1" fillId="0" borderId="1" xfId="0" applyFont="1" applyBorder="1" applyAlignment="1">
      <alignment horizontal="center" vertical="center"/>
    </xf>
    <xf numFmtId="0" fontId="1" fillId="0" borderId="2" xfId="0" applyFont="1" applyBorder="1" applyAlignment="1">
      <alignment horizontal="center" vertical="center"/>
    </xf>
    <xf numFmtId="0" fontId="1" fillId="0" borderId="3" xfId="0" applyFont="1" applyBorder="1" applyAlignment="1">
      <alignment horizontal="center" vertical="center"/>
    </xf>
    <xf numFmtId="0" fontId="1" fillId="0" borderId="8" xfId="0" applyFont="1" applyBorder="1" applyAlignment="1">
      <alignment horizontal="center" vertical="center"/>
    </xf>
    <xf numFmtId="0" fontId="1" fillId="0" borderId="9" xfId="0" applyFont="1" applyBorder="1" applyAlignment="1">
      <alignment horizontal="center" vertical="center"/>
    </xf>
    <xf numFmtId="0" fontId="1" fillId="0" borderId="10" xfId="0" applyFont="1" applyBorder="1" applyAlignment="1">
      <alignment horizontal="center" vertical="center"/>
    </xf>
    <xf numFmtId="0" fontId="1" fillId="2" borderId="6" xfId="0" applyFont="1" applyFill="1" applyBorder="1" applyAlignment="1">
      <alignment horizontal="center"/>
    </xf>
    <xf numFmtId="0" fontId="1" fillId="2" borderId="7" xfId="0" applyFont="1" applyFill="1" applyBorder="1" applyAlignment="1">
      <alignment horizontal="center"/>
    </xf>
    <xf numFmtId="0" fontId="2" fillId="2" borderId="13" xfId="0" applyFont="1" applyFill="1" applyBorder="1" applyAlignment="1">
      <alignment horizontal="center" vertical="center" wrapText="1"/>
    </xf>
    <xf numFmtId="0" fontId="2" fillId="2" borderId="12" xfId="0" applyFont="1" applyFill="1" applyBorder="1" applyAlignment="1">
      <alignment horizontal="center" vertical="center" wrapText="1"/>
    </xf>
    <xf numFmtId="10" fontId="0" fillId="2" borderId="13" xfId="0" applyNumberFormat="1" applyFill="1" applyBorder="1" applyAlignment="1">
      <alignment horizontal="center" vertical="center"/>
    </xf>
    <xf numFmtId="10" fontId="0" fillId="2" borderId="12" xfId="0" applyNumberFormat="1" applyFill="1" applyBorder="1" applyAlignment="1">
      <alignment horizontal="center" vertical="center"/>
    </xf>
    <xf numFmtId="0" fontId="2" fillId="0" borderId="1" xfId="0" applyFont="1" applyBorder="1" applyAlignment="1">
      <alignment horizontal="center" vertical="center" wrapText="1"/>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0" fontId="2" fillId="0" borderId="4" xfId="0" applyFont="1" applyBorder="1" applyAlignment="1">
      <alignment horizontal="center" vertical="center" wrapText="1"/>
    </xf>
    <xf numFmtId="0" fontId="2" fillId="0" borderId="0" xfId="0" applyFont="1" applyBorder="1" applyAlignment="1">
      <alignment horizontal="center" vertical="center" wrapText="1"/>
    </xf>
    <xf numFmtId="0" fontId="2" fillId="0" borderId="5" xfId="0" applyFont="1" applyBorder="1" applyAlignment="1">
      <alignment horizontal="center" vertical="center" wrapText="1"/>
    </xf>
    <xf numFmtId="0" fontId="2" fillId="0" borderId="8" xfId="0" applyFont="1" applyBorder="1" applyAlignment="1">
      <alignment horizontal="center" vertical="center" wrapText="1"/>
    </xf>
    <xf numFmtId="0" fontId="2" fillId="0" borderId="9" xfId="0" applyFont="1" applyBorder="1" applyAlignment="1">
      <alignment horizontal="center" vertical="center" wrapText="1"/>
    </xf>
    <xf numFmtId="0" fontId="2" fillId="0" borderId="10" xfId="0" applyFont="1" applyBorder="1" applyAlignment="1">
      <alignment horizontal="center" vertical="center" wrapText="1"/>
    </xf>
    <xf numFmtId="0" fontId="0" fillId="0" borderId="2" xfId="0" applyBorder="1" applyAlignment="1">
      <alignment horizont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G44"/>
  <sheetViews>
    <sheetView tabSelected="1" zoomScaleNormal="100" workbookViewId="0">
      <selection activeCell="C20" sqref="C20"/>
    </sheetView>
  </sheetViews>
  <sheetFormatPr defaultRowHeight="15" x14ac:dyDescent="0.25"/>
  <cols>
    <col min="1" max="1" width="48.5703125" style="29" customWidth="1"/>
    <col min="2" max="2" width="16.28515625" customWidth="1"/>
    <col min="3" max="3" width="11.140625" bestFit="1" customWidth="1"/>
    <col min="4" max="4" width="11.140625" style="7" customWidth="1"/>
    <col min="5" max="5" width="9.140625" style="34"/>
    <col min="7" max="7" width="10.140625" bestFit="1" customWidth="1"/>
  </cols>
  <sheetData>
    <row r="1" spans="1:7" ht="15.75" thickBot="1" x14ac:dyDescent="0.3">
      <c r="A1" s="53" t="s">
        <v>0</v>
      </c>
      <c r="B1" s="54"/>
      <c r="C1" s="54"/>
      <c r="D1" s="54"/>
      <c r="E1" s="35" t="s">
        <v>45</v>
      </c>
    </row>
    <row r="2" spans="1:7" ht="15.75" thickBot="1" x14ac:dyDescent="0.3">
      <c r="A2" s="31" t="s">
        <v>29</v>
      </c>
      <c r="B2" s="30"/>
      <c r="C2" s="30"/>
      <c r="D2" s="30"/>
      <c r="E2" s="44"/>
    </row>
    <row r="3" spans="1:7" ht="15.75" thickBot="1" x14ac:dyDescent="0.3">
      <c r="A3" s="21" t="s">
        <v>1</v>
      </c>
      <c r="B3" s="2"/>
      <c r="C3" s="2"/>
      <c r="D3" s="36">
        <v>560000</v>
      </c>
      <c r="E3" s="35" t="s">
        <v>37</v>
      </c>
    </row>
    <row r="4" spans="1:7" ht="15.75" thickBot="1" x14ac:dyDescent="0.3">
      <c r="A4" s="21" t="s">
        <v>2</v>
      </c>
      <c r="B4" s="2"/>
      <c r="C4" s="2"/>
      <c r="D4" s="36">
        <v>0</v>
      </c>
      <c r="E4" s="44"/>
      <c r="G4" t="s">
        <v>5</v>
      </c>
    </row>
    <row r="5" spans="1:7" ht="15.75" thickBot="1" x14ac:dyDescent="0.3">
      <c r="A5" s="21" t="s">
        <v>27</v>
      </c>
      <c r="B5" s="2" t="s">
        <v>3</v>
      </c>
      <c r="C5" s="10">
        <v>0.03</v>
      </c>
      <c r="D5" s="37">
        <f>D3*C5</f>
        <v>16800</v>
      </c>
      <c r="E5" s="35" t="s">
        <v>38</v>
      </c>
    </row>
    <row r="6" spans="1:7" ht="15.75" thickBot="1" x14ac:dyDescent="0.3">
      <c r="A6" s="21" t="s">
        <v>4</v>
      </c>
      <c r="B6" s="2"/>
      <c r="C6" s="2"/>
      <c r="D6" s="36">
        <v>40000</v>
      </c>
      <c r="E6" s="35" t="s">
        <v>39</v>
      </c>
    </row>
    <row r="7" spans="1:7" ht="6.75" customHeight="1" x14ac:dyDescent="0.25">
      <c r="A7" s="21" t="s">
        <v>5</v>
      </c>
      <c r="B7" s="2" t="s">
        <v>5</v>
      </c>
      <c r="C7" s="4" t="s">
        <v>5</v>
      </c>
      <c r="D7" s="37" t="s">
        <v>5</v>
      </c>
      <c r="E7" s="44"/>
    </row>
    <row r="8" spans="1:7" x14ac:dyDescent="0.25">
      <c r="A8" s="22" t="s">
        <v>30</v>
      </c>
      <c r="B8" s="2"/>
      <c r="C8" s="2"/>
      <c r="D8" s="38">
        <f>D3-D4-D5-D6</f>
        <v>503200</v>
      </c>
      <c r="E8" s="44"/>
    </row>
    <row r="9" spans="1:7" x14ac:dyDescent="0.25">
      <c r="A9" s="21"/>
      <c r="B9" s="2"/>
      <c r="C9" s="2"/>
      <c r="D9" s="37"/>
      <c r="E9" s="44"/>
    </row>
    <row r="10" spans="1:7" ht="15.75" thickBot="1" x14ac:dyDescent="0.3">
      <c r="A10" s="32" t="s">
        <v>28</v>
      </c>
      <c r="B10" s="2"/>
      <c r="C10" s="2"/>
      <c r="D10" s="37"/>
      <c r="E10" s="44"/>
    </row>
    <row r="11" spans="1:7" ht="15.75" thickBot="1" x14ac:dyDescent="0.3">
      <c r="A11" s="21" t="s">
        <v>31</v>
      </c>
      <c r="B11" s="2" t="s">
        <v>34</v>
      </c>
      <c r="C11" s="10">
        <v>0.09</v>
      </c>
      <c r="D11" s="37">
        <f>$D$19*C11</f>
        <v>39380.869565217392</v>
      </c>
      <c r="E11" s="35" t="s">
        <v>40</v>
      </c>
    </row>
    <row r="12" spans="1:7" ht="15.75" thickBot="1" x14ac:dyDescent="0.3">
      <c r="A12" s="21" t="s">
        <v>32</v>
      </c>
      <c r="B12" s="2" t="s">
        <v>35</v>
      </c>
      <c r="C12" s="10">
        <v>0</v>
      </c>
      <c r="D12" s="37">
        <f>$D$19*C12</f>
        <v>0</v>
      </c>
      <c r="E12" s="35" t="s">
        <v>41</v>
      </c>
    </row>
    <row r="13" spans="1:7" ht="15.75" thickBot="1" x14ac:dyDescent="0.3">
      <c r="A13" s="21" t="s">
        <v>33</v>
      </c>
      <c r="B13" s="2" t="s">
        <v>35</v>
      </c>
      <c r="C13" s="10">
        <v>0</v>
      </c>
      <c r="D13" s="37">
        <f>$D$19*C13</f>
        <v>0</v>
      </c>
      <c r="E13" s="35" t="s">
        <v>42</v>
      </c>
    </row>
    <row r="14" spans="1:7" ht="15.75" thickBot="1" x14ac:dyDescent="0.3">
      <c r="A14" s="22" t="s">
        <v>36</v>
      </c>
      <c r="B14" s="2"/>
      <c r="C14" s="33"/>
      <c r="D14" s="38">
        <f>D11+D12+D13</f>
        <v>39380.869565217392</v>
      </c>
      <c r="E14" s="44"/>
    </row>
    <row r="15" spans="1:7" ht="15.75" thickBot="1" x14ac:dyDescent="0.3">
      <c r="A15" s="21" t="s">
        <v>26</v>
      </c>
      <c r="B15" s="2"/>
      <c r="C15" s="10">
        <v>0.06</v>
      </c>
      <c r="D15" s="37">
        <f>D19*C15</f>
        <v>26253.91304347826</v>
      </c>
      <c r="E15" s="35" t="s">
        <v>43</v>
      </c>
    </row>
    <row r="16" spans="1:7" x14ac:dyDescent="0.25">
      <c r="A16" s="21" t="s">
        <v>6</v>
      </c>
      <c r="B16" s="2"/>
      <c r="C16" s="3">
        <v>1</v>
      </c>
      <c r="D16" s="37">
        <f>D19</f>
        <v>437565.21739130438</v>
      </c>
      <c r="E16" s="45"/>
    </row>
    <row r="17" spans="1:7" x14ac:dyDescent="0.25">
      <c r="A17" s="21" t="s">
        <v>7</v>
      </c>
      <c r="B17" s="2"/>
      <c r="C17" s="3">
        <f>C11+C12+C13+C15+C16</f>
        <v>1.1499999999999999</v>
      </c>
      <c r="D17" s="37"/>
      <c r="E17" s="44"/>
    </row>
    <row r="18" spans="1:7" x14ac:dyDescent="0.25">
      <c r="A18" s="21"/>
      <c r="B18" s="2"/>
      <c r="C18" s="2"/>
      <c r="D18" s="37"/>
      <c r="E18" s="44"/>
    </row>
    <row r="19" spans="1:7" ht="15.75" thickBot="1" x14ac:dyDescent="0.3">
      <c r="A19" s="21" t="s">
        <v>8</v>
      </c>
      <c r="B19" s="2"/>
      <c r="C19" s="5" t="s">
        <v>5</v>
      </c>
      <c r="D19" s="37">
        <f>D8/C17</f>
        <v>437565.21739130438</v>
      </c>
      <c r="E19" s="46"/>
    </row>
    <row r="20" spans="1:7" ht="15.75" thickBot="1" x14ac:dyDescent="0.3">
      <c r="A20" s="23" t="s">
        <v>9</v>
      </c>
      <c r="B20" s="11" t="s">
        <v>10</v>
      </c>
      <c r="C20" s="16">
        <v>3</v>
      </c>
      <c r="D20" s="39">
        <f>(D37/12)*C20</f>
        <v>5806.447173913044</v>
      </c>
      <c r="E20" s="35" t="s">
        <v>44</v>
      </c>
    </row>
    <row r="21" spans="1:7" ht="15.75" thickBot="1" x14ac:dyDescent="0.3">
      <c r="A21" s="24"/>
      <c r="B21" s="13"/>
      <c r="C21" s="14"/>
      <c r="D21" s="15"/>
      <c r="E21" s="44"/>
    </row>
    <row r="22" spans="1:7" ht="15.75" thickBot="1" x14ac:dyDescent="0.3">
      <c r="A22" s="25" t="s">
        <v>11</v>
      </c>
      <c r="B22" s="17"/>
      <c r="C22" s="18"/>
      <c r="D22" s="40">
        <f>D19-D20</f>
        <v>431758.77021739131</v>
      </c>
      <c r="E22" s="44"/>
    </row>
    <row r="23" spans="1:7" ht="15.75" thickBot="1" x14ac:dyDescent="0.3">
      <c r="A23" s="68"/>
      <c r="B23" s="68"/>
      <c r="C23" s="68"/>
      <c r="D23" s="68"/>
      <c r="E23" s="44"/>
    </row>
    <row r="24" spans="1:7" ht="15.75" thickBot="1" x14ac:dyDescent="0.3">
      <c r="A24" s="53" t="s">
        <v>12</v>
      </c>
      <c r="B24" s="54"/>
      <c r="C24" s="54"/>
      <c r="D24" s="54"/>
      <c r="E24" s="44"/>
    </row>
    <row r="25" spans="1:7" ht="15.75" thickBot="1" x14ac:dyDescent="0.3">
      <c r="A25" s="20" t="s">
        <v>13</v>
      </c>
      <c r="B25" s="1"/>
      <c r="C25" s="8">
        <v>0.8</v>
      </c>
      <c r="D25" s="1"/>
      <c r="E25" s="35" t="s">
        <v>46</v>
      </c>
    </row>
    <row r="26" spans="1:7" ht="15.75" thickBot="1" x14ac:dyDescent="0.3">
      <c r="A26" s="21" t="s">
        <v>14</v>
      </c>
      <c r="B26" s="2"/>
      <c r="C26" s="2"/>
      <c r="D26" s="37">
        <f>D19*C25</f>
        <v>350052.17391304352</v>
      </c>
      <c r="E26" s="44"/>
    </row>
    <row r="27" spans="1:7" ht="15.75" thickBot="1" x14ac:dyDescent="0.3">
      <c r="A27" s="26" t="s">
        <v>15</v>
      </c>
      <c r="B27" s="55" t="s">
        <v>16</v>
      </c>
      <c r="C27" s="19"/>
      <c r="D27" s="41">
        <v>0</v>
      </c>
      <c r="E27" s="35" t="s">
        <v>47</v>
      </c>
      <c r="G27" s="7" t="s">
        <v>5</v>
      </c>
    </row>
    <row r="28" spans="1:7" ht="15.75" thickBot="1" x14ac:dyDescent="0.3">
      <c r="A28" s="27" t="s">
        <v>17</v>
      </c>
      <c r="B28" s="56"/>
      <c r="C28" s="12"/>
      <c r="D28" s="42">
        <v>83138</v>
      </c>
      <c r="E28" s="35" t="s">
        <v>48</v>
      </c>
    </row>
    <row r="29" spans="1:7" ht="15.75" thickBot="1" x14ac:dyDescent="0.3">
      <c r="A29" s="21"/>
      <c r="B29" s="2"/>
      <c r="C29" s="2"/>
      <c r="D29" s="2"/>
      <c r="E29" s="44"/>
    </row>
    <row r="30" spans="1:7" ht="15.75" thickBot="1" x14ac:dyDescent="0.3">
      <c r="A30" s="26" t="s">
        <v>18</v>
      </c>
      <c r="B30" s="55" t="s">
        <v>16</v>
      </c>
      <c r="C30" s="57">
        <v>0.06</v>
      </c>
      <c r="D30" s="41">
        <v>0</v>
      </c>
      <c r="E30" s="35" t="s">
        <v>49</v>
      </c>
      <c r="G30" s="9" t="s">
        <v>5</v>
      </c>
    </row>
    <row r="31" spans="1:7" ht="15.75" thickBot="1" x14ac:dyDescent="0.3">
      <c r="A31" s="27" t="s">
        <v>19</v>
      </c>
      <c r="B31" s="56"/>
      <c r="C31" s="58"/>
      <c r="D31" s="42">
        <v>25926</v>
      </c>
      <c r="E31" s="35" t="s">
        <v>50</v>
      </c>
    </row>
    <row r="32" spans="1:7" ht="15.75" thickBot="1" x14ac:dyDescent="0.3">
      <c r="A32" s="21"/>
      <c r="B32" s="2"/>
      <c r="C32" s="2"/>
      <c r="D32" s="2"/>
      <c r="E32" s="44"/>
    </row>
    <row r="33" spans="1:5" ht="15.75" thickBot="1" x14ac:dyDescent="0.3">
      <c r="A33" s="21" t="s">
        <v>20</v>
      </c>
      <c r="B33" s="2"/>
      <c r="C33" s="10">
        <v>0.05</v>
      </c>
      <c r="D33" s="2"/>
      <c r="E33" s="35" t="s">
        <v>51</v>
      </c>
    </row>
    <row r="34" spans="1:5" ht="15.75" thickBot="1" x14ac:dyDescent="0.3">
      <c r="A34" s="21" t="s">
        <v>21</v>
      </c>
      <c r="B34" s="2"/>
      <c r="C34" s="10">
        <v>5.1999999999999998E-2</v>
      </c>
      <c r="D34" s="2"/>
      <c r="E34" s="35" t="s">
        <v>52</v>
      </c>
    </row>
    <row r="35" spans="1:5" ht="15.75" thickBot="1" x14ac:dyDescent="0.3">
      <c r="A35" s="21" t="s">
        <v>22</v>
      </c>
      <c r="B35" s="2"/>
      <c r="C35" s="10">
        <v>5.3999999999999999E-2</v>
      </c>
      <c r="D35" s="2"/>
      <c r="E35" s="35" t="s">
        <v>53</v>
      </c>
    </row>
    <row r="36" spans="1:5" ht="15.75" thickBot="1" x14ac:dyDescent="0.3">
      <c r="A36" s="23"/>
      <c r="B36" s="11"/>
      <c r="C36" s="11"/>
      <c r="D36" s="11"/>
      <c r="E36" s="44"/>
    </row>
    <row r="37" spans="1:5" ht="15.75" thickBot="1" x14ac:dyDescent="0.3">
      <c r="A37" s="28" t="s">
        <v>23</v>
      </c>
      <c r="B37" s="6"/>
      <c r="C37" s="6"/>
      <c r="D37" s="43">
        <f>(D26*C33)+(D28*C34)+(D31*C35)</f>
        <v>23225.788695652176</v>
      </c>
      <c r="E37" s="46"/>
    </row>
    <row r="38" spans="1:5" ht="15.75" thickBot="1" x14ac:dyDescent="0.3"/>
    <row r="39" spans="1:5" x14ac:dyDescent="0.25">
      <c r="A39" s="59" t="s">
        <v>24</v>
      </c>
      <c r="B39" s="60"/>
      <c r="C39" s="60"/>
      <c r="D39" s="61"/>
    </row>
    <row r="40" spans="1:5" x14ac:dyDescent="0.25">
      <c r="A40" s="62"/>
      <c r="B40" s="63"/>
      <c r="C40" s="63"/>
      <c r="D40" s="64"/>
    </row>
    <row r="41" spans="1:5" ht="27.75" customHeight="1" thickBot="1" x14ac:dyDescent="0.3">
      <c r="A41" s="65"/>
      <c r="B41" s="66"/>
      <c r="C41" s="66"/>
      <c r="D41" s="67"/>
    </row>
    <row r="42" spans="1:5" ht="15.75" thickBot="1" x14ac:dyDescent="0.3"/>
    <row r="43" spans="1:5" x14ac:dyDescent="0.25">
      <c r="A43" s="47" t="s">
        <v>25</v>
      </c>
      <c r="B43" s="48"/>
      <c r="C43" s="48"/>
      <c r="D43" s="49"/>
    </row>
    <row r="44" spans="1:5" ht="15.75" thickBot="1" x14ac:dyDescent="0.3">
      <c r="A44" s="50"/>
      <c r="B44" s="51"/>
      <c r="C44" s="51"/>
      <c r="D44" s="52"/>
    </row>
  </sheetData>
  <sheetProtection algorithmName="SHA-512" hashValue="kteeUcPGAs0haJZHAlzBkLMsgCsqN3z6Ol98Xcz+T6euGROF29ZNbqLljoz//d8kbK6Ynysdu3mujE2QmogCwQ==" saltValue="Mws/W8W2woKbmnSczs4jnw==" spinCount="100000" sheet="1" formatColumns="0" selectLockedCells="1"/>
  <mergeCells count="8">
    <mergeCell ref="A43:D44"/>
    <mergeCell ref="A1:D1"/>
    <mergeCell ref="A24:D24"/>
    <mergeCell ref="B27:B28"/>
    <mergeCell ref="B30:B31"/>
    <mergeCell ref="C30:C31"/>
    <mergeCell ref="A39:D41"/>
    <mergeCell ref="A23:D23"/>
  </mergeCells>
  <pageMargins left="0.7" right="0.7" top="0.75" bottom="0.75" header="0.3" footer="0.3"/>
  <pageSetup paperSize="9" orientation="portrait" horizontalDpi="0" verticalDpi="0" r:id="rId1"/>
  <headerFooter>
    <oddHeader>&amp;C&amp;20&amp;A</oddHead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Reverse Feasibility V3.0</vt:lpstr>
      <vt:lpstr>'Reverse Feasibility V3.0'!Print_Area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Michael Franks</dc:creator>
  <cp:lastModifiedBy>Windows User</cp:lastModifiedBy>
  <cp:lastPrinted>2017-10-11T02:10:05Z</cp:lastPrinted>
  <dcterms:created xsi:type="dcterms:W3CDTF">2017-10-11T01:57:05Z</dcterms:created>
  <dcterms:modified xsi:type="dcterms:W3CDTF">2020-03-25T03:02:11Z</dcterms:modified>
</cp:coreProperties>
</file>